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fileSharing readOnlyRecommended="1"/>
  <workbookPr codeName="ThisWorkbook" defaultThemeVersion="166925"/>
  <mc:AlternateContent xmlns:mc="http://schemas.openxmlformats.org/markup-compatibility/2006">
    <mc:Choice Requires="x15">
      <x15ac:absPath xmlns:x15ac="http://schemas.microsoft.com/office/spreadsheetml/2010/11/ac" url="C:\Users\INLGSFD\Documents\MAS Exchange Rates\"/>
    </mc:Choice>
  </mc:AlternateContent>
  <workbookProtection workbookAlgorithmName="SHA-512" workbookHashValue="IfCUQUUuaSeUNfVBySp/k+R7KYexKF2ZBG6kKUZ4e92zuaqBpWmD3sQyvzjHRCy/qny6WTVocyck8oOgkWNj2w==" workbookSaltValue="VH/U4G5E2hRIfqufnoF+tw==" workbookSpinCount="100000" lockStructure="1"/>
  <bookViews>
    <workbookView xWindow="-28920" yWindow="-45" windowWidth="29040" windowHeight="15720" tabRatio="395" xr2:uid="{00000000-000D-0000-FFFF-FFFF00000000}"/>
  </bookViews>
  <sheets>
    <sheet name="Foreign Currency Exchange Rate" sheetId="13" r:id="rId1"/>
    <sheet name="Data1" sheetId="15" state="hidden" r:id="rId2"/>
    <sheet name="Data2" sheetId="14" state="hidden" r:id="rId3"/>
  </sheets>
  <definedNames>
    <definedName name="_xlnm._FilterDatabase" localSheetId="1" hidden="1">Data1!$AG$1:$AK$1</definedName>
    <definedName name="_xlnm._FilterDatabase" localSheetId="2" hidden="1">Data2!$A$1:$AN$1513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9" i="15" l="1"/>
  <c r="N6" i="14" l="1"/>
  <c r="N5" i="14"/>
  <c r="N4" i="14"/>
  <c r="N3" i="14"/>
  <c r="N2" i="14"/>
  <c r="A1767" i="14"/>
  <c r="A1768" i="14"/>
  <c r="A1769" i="14"/>
  <c r="A1770" i="14"/>
  <c r="A1771" i="14"/>
  <c r="A1772" i="14"/>
  <c r="A1773" i="14"/>
  <c r="A1774" i="14"/>
  <c r="A1775" i="14"/>
  <c r="A1776" i="14"/>
  <c r="A1777" i="14"/>
  <c r="A1778" i="14"/>
  <c r="A1779" i="14"/>
  <c r="A1780" i="14"/>
  <c r="A1781" i="14"/>
  <c r="A1782" i="14"/>
  <c r="A1783" i="14"/>
  <c r="A1784" i="14"/>
  <c r="A1785" i="14"/>
  <c r="A1786" i="14"/>
  <c r="A1787" i="14"/>
  <c r="A1788" i="14"/>
  <c r="A1789" i="14"/>
  <c r="A1790" i="14"/>
  <c r="A1791" i="14"/>
  <c r="A1792" i="14"/>
  <c r="A1793" i="14"/>
  <c r="A1794" i="14"/>
  <c r="A1795" i="14"/>
  <c r="A1796" i="14"/>
  <c r="A1797" i="14"/>
  <c r="A1798" i="14"/>
  <c r="A1799" i="14"/>
  <c r="A1800" i="14"/>
  <c r="A1801" i="14"/>
  <c r="A1802" i="14"/>
  <c r="A1803" i="14"/>
  <c r="A1804" i="14"/>
  <c r="A1805" i="14"/>
  <c r="A1806" i="14"/>
  <c r="A1807" i="14"/>
  <c r="A1808" i="14"/>
  <c r="A1809" i="14"/>
  <c r="A1810" i="14"/>
  <c r="A1811" i="14"/>
  <c r="A1812" i="14"/>
  <c r="A1813" i="14"/>
  <c r="A1814" i="14"/>
  <c r="A1815" i="14"/>
  <c r="A1816" i="14"/>
  <c r="A1817" i="14"/>
  <c r="A1818" i="14"/>
  <c r="A1819" i="14"/>
  <c r="A1820" i="14"/>
  <c r="A1821" i="14"/>
  <c r="A1822" i="14"/>
  <c r="A1823" i="14"/>
  <c r="A1824" i="14"/>
  <c r="A1825" i="14"/>
  <c r="A1826" i="14"/>
  <c r="A1827" i="14"/>
  <c r="A1828" i="14"/>
  <c r="A1829" i="14"/>
  <c r="A1830" i="14"/>
  <c r="A1831" i="14"/>
  <c r="A1832" i="14"/>
  <c r="A1833" i="14"/>
  <c r="A1834" i="14"/>
  <c r="A1835" i="14"/>
  <c r="A1836" i="14"/>
  <c r="A1837" i="14"/>
  <c r="A1838" i="14"/>
  <c r="A1839" i="14"/>
  <c r="A1840" i="14"/>
  <c r="A1841" i="14"/>
  <c r="A1842" i="14"/>
  <c r="A1843" i="14"/>
  <c r="A1844" i="14"/>
  <c r="A1845" i="14"/>
  <c r="A1846" i="14"/>
  <c r="A1847" i="14"/>
  <c r="A1848" i="14"/>
  <c r="A1849" i="14"/>
  <c r="A1850" i="14"/>
  <c r="A1851" i="14"/>
  <c r="A1852" i="14"/>
  <c r="A1853" i="14"/>
  <c r="A1854" i="14"/>
  <c r="A1855" i="14"/>
  <c r="A1856" i="14"/>
  <c r="A1857" i="14"/>
  <c r="A1858" i="14"/>
  <c r="A1859" i="14"/>
  <c r="A1860" i="14"/>
  <c r="A1861" i="14"/>
  <c r="A1862" i="14"/>
  <c r="A1863" i="14"/>
  <c r="A1864" i="14"/>
  <c r="A1865" i="14"/>
  <c r="A1866" i="14"/>
  <c r="A1867" i="14"/>
  <c r="A1868" i="14"/>
  <c r="A1869" i="14"/>
  <c r="A1870" i="14"/>
  <c r="A1871" i="14"/>
  <c r="A1872" i="14"/>
  <c r="A1873" i="14"/>
  <c r="A1874" i="14"/>
  <c r="A1875" i="14"/>
  <c r="A1876" i="14"/>
  <c r="A1877" i="14"/>
  <c r="A1878" i="14"/>
  <c r="A1879" i="14"/>
  <c r="A1880" i="14"/>
  <c r="A1881" i="14"/>
  <c r="A1882" i="14"/>
  <c r="A1883" i="14"/>
  <c r="A1884" i="14"/>
  <c r="A1885" i="14"/>
  <c r="A1886" i="14"/>
  <c r="A1887" i="14"/>
  <c r="A1888" i="14"/>
  <c r="A1889" i="14"/>
  <c r="A1890" i="14"/>
  <c r="A1891" i="14"/>
  <c r="A1892" i="14"/>
  <c r="A1893" i="14"/>
  <c r="A1894" i="14"/>
  <c r="A1895" i="14"/>
  <c r="A1896" i="14"/>
  <c r="A1897" i="14"/>
  <c r="A1898" i="14"/>
  <c r="A1899" i="14"/>
  <c r="A1900" i="14"/>
  <c r="A1901" i="14"/>
  <c r="A1902" i="14"/>
  <c r="A1903" i="14"/>
  <c r="A1904" i="14"/>
  <c r="A1905" i="14"/>
  <c r="A1906" i="14"/>
  <c r="A1907" i="14"/>
  <c r="A1908" i="14"/>
  <c r="A1909" i="14"/>
  <c r="A1910" i="14"/>
  <c r="A1911" i="14"/>
  <c r="A1912" i="14"/>
  <c r="A1913" i="14"/>
  <c r="A1914" i="14"/>
  <c r="A1915" i="14"/>
  <c r="A1916" i="14"/>
  <c r="A1917" i="14"/>
  <c r="A1918" i="14"/>
  <c r="A1919" i="14"/>
  <c r="A1920" i="14"/>
  <c r="A1921" i="14"/>
  <c r="A1922" i="14"/>
  <c r="A1923" i="14"/>
  <c r="A1924" i="14"/>
  <c r="A1925" i="14"/>
  <c r="A1926" i="14"/>
  <c r="A1927" i="14"/>
  <c r="A1928" i="14"/>
  <c r="A1929" i="14"/>
  <c r="A1930" i="14"/>
  <c r="A1931" i="14"/>
  <c r="A1932" i="14"/>
  <c r="A1933" i="14"/>
  <c r="A1934" i="14"/>
  <c r="A1935" i="14"/>
  <c r="A1936" i="14"/>
  <c r="A1937" i="14"/>
  <c r="A1938" i="14"/>
  <c r="A1939" i="14"/>
  <c r="A1940" i="14"/>
  <c r="A1941" i="14"/>
  <c r="A1942" i="14"/>
  <c r="A1943" i="14"/>
  <c r="A1944" i="14"/>
  <c r="A1945" i="14"/>
  <c r="A1946" i="14"/>
  <c r="A1947" i="14"/>
  <c r="A1948" i="14"/>
  <c r="A1949" i="14"/>
  <c r="A1950" i="14"/>
  <c r="A1951" i="14"/>
  <c r="A1952" i="14"/>
  <c r="A1953" i="14"/>
  <c r="A1954" i="14"/>
  <c r="A1955" i="14"/>
  <c r="A1956" i="14"/>
  <c r="A1957" i="14"/>
  <c r="A1958" i="14"/>
  <c r="A1959" i="14"/>
  <c r="A1960" i="14"/>
  <c r="A1961" i="14"/>
  <c r="A1962" i="14"/>
  <c r="A1963" i="14"/>
  <c r="A1964" i="14"/>
  <c r="A1965" i="14"/>
  <c r="A1966" i="14"/>
  <c r="A1967" i="14"/>
  <c r="A1968" i="14"/>
  <c r="A1969" i="14"/>
  <c r="A1970" i="14"/>
  <c r="A1971" i="14"/>
  <c r="A1972" i="14"/>
  <c r="A1973" i="14"/>
  <c r="A1974" i="14"/>
  <c r="A1975" i="14"/>
  <c r="A1976" i="14"/>
  <c r="A1977" i="14"/>
  <c r="A1978" i="14"/>
  <c r="A1979" i="14"/>
  <c r="A1980" i="14"/>
  <c r="A1981" i="14"/>
  <c r="A1982" i="14"/>
  <c r="A1983" i="14"/>
  <c r="A1984" i="14"/>
  <c r="A1985" i="14"/>
  <c r="A1986" i="14"/>
  <c r="A1987" i="14"/>
  <c r="A1988" i="14"/>
  <c r="A1989" i="14"/>
  <c r="A1990" i="14"/>
  <c r="A1991" i="14"/>
  <c r="A1992" i="14"/>
  <c r="A1993" i="14"/>
  <c r="A1994" i="14"/>
  <c r="A1995" i="14"/>
  <c r="A1996" i="14"/>
  <c r="A1997" i="14"/>
  <c r="A1998" i="14"/>
  <c r="A1999" i="14"/>
  <c r="A2000" i="14"/>
  <c r="A2001" i="14"/>
  <c r="A2002" i="14"/>
  <c r="A2003" i="14"/>
  <c r="A2004" i="14"/>
  <c r="A2005" i="14"/>
  <c r="A2006" i="14"/>
  <c r="A2007" i="14"/>
  <c r="A2008" i="14"/>
  <c r="A2009" i="14"/>
  <c r="A2010" i="14"/>
  <c r="A2011" i="14"/>
  <c r="A2012" i="14"/>
  <c r="A2013" i="14"/>
  <c r="A2014" i="14"/>
  <c r="A2015" i="14"/>
  <c r="A2016" i="14"/>
  <c r="A2017" i="14"/>
  <c r="A1766" i="14"/>
  <c r="AK374" i="15" l="1"/>
  <c r="AK1334" i="15"/>
  <c r="AK1910" i="15"/>
  <c r="AK86" i="15"/>
  <c r="AK182" i="15"/>
  <c r="AK278" i="15"/>
  <c r="AK470" i="15"/>
  <c r="AK566" i="15"/>
  <c r="AK662" i="15"/>
  <c r="AK758" i="15"/>
  <c r="AK854" i="15"/>
  <c r="AK950" i="15"/>
  <c r="AK1046" i="15"/>
  <c r="AK1142" i="15"/>
  <c r="AK1238" i="15"/>
  <c r="AK1430" i="15"/>
  <c r="AK1526" i="15"/>
  <c r="AK1622" i="15"/>
  <c r="AK1718" i="15"/>
  <c r="AK1814" i="15"/>
  <c r="AK2006" i="15"/>
  <c r="AK375" i="15"/>
  <c r="AK1335" i="15"/>
  <c r="AK1911" i="15"/>
  <c r="AK87" i="15"/>
  <c r="AK183" i="15"/>
  <c r="AK279" i="15"/>
  <c r="AK471" i="15"/>
  <c r="AK567" i="15"/>
  <c r="AK663" i="15"/>
  <c r="AK759" i="15"/>
  <c r="AK855" i="15"/>
  <c r="AK951" i="15"/>
  <c r="AK1047" i="15"/>
  <c r="AK1143" i="15"/>
  <c r="AK1239" i="15"/>
  <c r="AK1431" i="15"/>
  <c r="AK1527" i="15"/>
  <c r="AK1623" i="15"/>
  <c r="AK1719" i="15"/>
  <c r="AK1815" i="15"/>
  <c r="AK2007" i="15"/>
  <c r="AK376" i="15"/>
  <c r="AK1336" i="15"/>
  <c r="AK1912" i="15"/>
  <c r="AK88" i="15"/>
  <c r="AK184" i="15"/>
  <c r="AK280" i="15"/>
  <c r="AK472" i="15"/>
  <c r="AK568" i="15"/>
  <c r="AK664" i="15"/>
  <c r="AK760" i="15"/>
  <c r="AK856" i="15"/>
  <c r="AK952" i="15"/>
  <c r="AK1048" i="15"/>
  <c r="AK1144" i="15"/>
  <c r="AK1240" i="15"/>
  <c r="AK1432" i="15"/>
  <c r="AK1528" i="15"/>
  <c r="AK1624" i="15"/>
  <c r="AK1720" i="15"/>
  <c r="AK1816" i="15"/>
  <c r="AK2008" i="15"/>
  <c r="AK377" i="15"/>
  <c r="AK1337" i="15"/>
  <c r="AK1913" i="15"/>
  <c r="AK89" i="15"/>
  <c r="AK185" i="15"/>
  <c r="AK281" i="15"/>
  <c r="AK473" i="15"/>
  <c r="AK569" i="15"/>
  <c r="AK665" i="15"/>
  <c r="AK761" i="15"/>
  <c r="AK857" i="15"/>
  <c r="AK953" i="15"/>
  <c r="AK1049" i="15"/>
  <c r="AK1145" i="15"/>
  <c r="AK1241" i="15"/>
  <c r="AK1433" i="15"/>
  <c r="AK1529" i="15"/>
  <c r="AK1625" i="15"/>
  <c r="AK1721" i="15"/>
  <c r="AK1817" i="15"/>
  <c r="AK2009" i="15"/>
  <c r="AK378" i="15"/>
  <c r="AK1338" i="15"/>
  <c r="AK1914" i="15"/>
  <c r="AK90" i="15"/>
  <c r="AK186" i="15"/>
  <c r="AK282" i="15"/>
  <c r="AK474" i="15"/>
  <c r="AK570" i="15"/>
  <c r="AK666" i="15"/>
  <c r="AK762" i="15"/>
  <c r="AK858" i="15"/>
  <c r="AK954" i="15"/>
  <c r="AK1050" i="15"/>
  <c r="AK1146" i="15"/>
  <c r="AK1242" i="15"/>
  <c r="AK1434" i="15"/>
  <c r="AK1530" i="15"/>
  <c r="AK1626" i="15"/>
  <c r="AK1722" i="15"/>
  <c r="AK1818" i="15"/>
  <c r="AK2010" i="15"/>
  <c r="AK379" i="15"/>
  <c r="AK1339" i="15"/>
  <c r="AK1915" i="15"/>
  <c r="AK91" i="15"/>
  <c r="AK187" i="15"/>
  <c r="AK283" i="15"/>
  <c r="AK475" i="15"/>
  <c r="AK571" i="15"/>
  <c r="AK667" i="15"/>
  <c r="AK763" i="15"/>
  <c r="AK859" i="15"/>
  <c r="AK955" i="15"/>
  <c r="AK1051" i="15"/>
  <c r="AK1147" i="15"/>
  <c r="AK1243" i="15"/>
  <c r="AK1435" i="15"/>
  <c r="AK1531" i="15"/>
  <c r="AK1627" i="15"/>
  <c r="AK1723" i="15"/>
  <c r="AK1819" i="15"/>
  <c r="AK2011" i="15"/>
  <c r="AK380" i="15"/>
  <c r="AK1340" i="15"/>
  <c r="AK1916" i="15"/>
  <c r="AK92" i="15"/>
  <c r="AK188" i="15"/>
  <c r="AK284" i="15"/>
  <c r="AK476" i="15"/>
  <c r="AK572" i="15"/>
  <c r="AK668" i="15"/>
  <c r="AK764" i="15"/>
  <c r="AK860" i="15"/>
  <c r="AK956" i="15"/>
  <c r="AK1052" i="15"/>
  <c r="AK1148" i="15"/>
  <c r="AK1244" i="15"/>
  <c r="AK1436" i="15"/>
  <c r="AK1532" i="15"/>
  <c r="AK1628" i="15"/>
  <c r="AK1724" i="15"/>
  <c r="AK1820" i="15"/>
  <c r="AK2012" i="15"/>
  <c r="AK381" i="15"/>
  <c r="AK1341" i="15"/>
  <c r="AK1917" i="15"/>
  <c r="AK93" i="15"/>
  <c r="AK189" i="15"/>
  <c r="AK285" i="15"/>
  <c r="AK477" i="15"/>
  <c r="AK573" i="15"/>
  <c r="AK669" i="15"/>
  <c r="AK765" i="15"/>
  <c r="AK861" i="15"/>
  <c r="AK957" i="15"/>
  <c r="AK1053" i="15"/>
  <c r="AK1149" i="15"/>
  <c r="AK1245" i="15"/>
  <c r="AK1437" i="15"/>
  <c r="AK1533" i="15"/>
  <c r="AK1629" i="15"/>
  <c r="AK1725" i="15"/>
  <c r="AK1821" i="15"/>
  <c r="AK2013" i="15"/>
  <c r="AK382" i="15"/>
  <c r="AK1342" i="15"/>
  <c r="AK1918" i="15"/>
  <c r="AK94" i="15"/>
  <c r="AK190" i="15"/>
  <c r="AK286" i="15"/>
  <c r="AK478" i="15"/>
  <c r="AK574" i="15"/>
  <c r="AK670" i="15"/>
  <c r="AK766" i="15"/>
  <c r="AK862" i="15"/>
  <c r="AK958" i="15"/>
  <c r="AK1054" i="15"/>
  <c r="AK1150" i="15"/>
  <c r="AK1246" i="15"/>
  <c r="AK1438" i="15"/>
  <c r="AK1534" i="15"/>
  <c r="AK1630" i="15"/>
  <c r="AK1726" i="15"/>
  <c r="AK1822" i="15"/>
  <c r="AK2014" i="15"/>
  <c r="AK383" i="15"/>
  <c r="AK1343" i="15"/>
  <c r="AK1919" i="15"/>
  <c r="AK95" i="15"/>
  <c r="AK191" i="15"/>
  <c r="AK287" i="15"/>
  <c r="AK479" i="15"/>
  <c r="AK575" i="15"/>
  <c r="AK671" i="15"/>
  <c r="AK767" i="15"/>
  <c r="AK863" i="15"/>
  <c r="AK959" i="15"/>
  <c r="AK1055" i="15"/>
  <c r="AK1151" i="15"/>
  <c r="AK1247" i="15"/>
  <c r="AK1439" i="15"/>
  <c r="AK1535" i="15"/>
  <c r="AK1631" i="15"/>
  <c r="AK1727" i="15"/>
  <c r="AK1823" i="15"/>
  <c r="AK2015" i="15"/>
  <c r="AK384" i="15"/>
  <c r="AK1344" i="15"/>
  <c r="AK1920" i="15"/>
  <c r="AK96" i="15"/>
  <c r="AK192" i="15"/>
  <c r="AK288" i="15"/>
  <c r="AK480" i="15"/>
  <c r="AK576" i="15"/>
  <c r="AK672" i="15"/>
  <c r="AK768" i="15"/>
  <c r="AK864" i="15"/>
  <c r="AK960" i="15"/>
  <c r="AK1056" i="15"/>
  <c r="AK1152" i="15"/>
  <c r="AK1248" i="15"/>
  <c r="AK1440" i="15"/>
  <c r="AK1536" i="15"/>
  <c r="AK1632" i="15"/>
  <c r="AK1728" i="15"/>
  <c r="AK1824" i="15"/>
  <c r="AK2016" i="15"/>
  <c r="AK385" i="15"/>
  <c r="AK1345" i="15"/>
  <c r="AK1921" i="15"/>
  <c r="AK97" i="15"/>
  <c r="AK193" i="15"/>
  <c r="AK289" i="15"/>
  <c r="AK481" i="15"/>
  <c r="AK577" i="15"/>
  <c r="AK673" i="15"/>
  <c r="AK769" i="15"/>
  <c r="AK865" i="15"/>
  <c r="AK961" i="15"/>
  <c r="AK1057" i="15"/>
  <c r="AK1153" i="15"/>
  <c r="AK1249" i="15"/>
  <c r="AK1441" i="15"/>
  <c r="AK1537" i="15"/>
  <c r="AK1633" i="15"/>
  <c r="AK1729" i="15"/>
  <c r="AK1825" i="15"/>
  <c r="AK2017" i="15"/>
  <c r="A1724" i="14" l="1"/>
  <c r="A1725" i="14"/>
  <c r="A1726" i="14"/>
  <c r="A1727" i="14"/>
  <c r="A1728" i="14"/>
  <c r="A1729" i="14"/>
  <c r="A1730" i="14"/>
  <c r="A1731" i="14"/>
  <c r="A1732" i="14"/>
  <c r="A1733" i="14"/>
  <c r="A1734" i="14"/>
  <c r="A1735" i="14"/>
  <c r="A1736" i="14"/>
  <c r="A1737" i="14"/>
  <c r="A1738" i="14"/>
  <c r="A1739" i="14"/>
  <c r="A1740" i="14"/>
  <c r="A1741" i="14"/>
  <c r="A1742" i="14"/>
  <c r="A1743" i="14"/>
  <c r="A1744" i="14"/>
  <c r="A1745" i="14"/>
  <c r="A1746" i="14"/>
  <c r="A1747" i="14"/>
  <c r="A1748" i="14"/>
  <c r="A1749" i="14"/>
  <c r="A1750" i="14"/>
  <c r="A1751" i="14"/>
  <c r="A1752" i="14"/>
  <c r="A1753" i="14"/>
  <c r="A1754" i="14"/>
  <c r="A1755" i="14"/>
  <c r="A1756" i="14"/>
  <c r="A1757" i="14"/>
  <c r="A1758" i="14"/>
  <c r="A1759" i="14"/>
  <c r="A1760" i="14"/>
  <c r="A1761" i="14"/>
  <c r="A1762" i="14"/>
  <c r="A1763" i="14"/>
  <c r="A1764" i="14"/>
  <c r="A1765" i="14"/>
  <c r="AK1964" i="15"/>
  <c r="AK1965" i="15"/>
  <c r="AK1966" i="15"/>
  <c r="AK1967" i="15"/>
  <c r="AK1968" i="15"/>
  <c r="AK1969" i="15"/>
  <c r="AK1970" i="15"/>
  <c r="AK1971" i="15"/>
  <c r="AK1972" i="15"/>
  <c r="AK1973" i="15"/>
  <c r="AK1974" i="15"/>
  <c r="AK1975" i="15"/>
  <c r="AK1976" i="15"/>
  <c r="AK1977" i="15"/>
  <c r="AK1978" i="15"/>
  <c r="AK1979" i="15"/>
  <c r="AK1980" i="15"/>
  <c r="AK1981" i="15"/>
  <c r="AK1982" i="15"/>
  <c r="AK1983" i="15"/>
  <c r="AK1984" i="15"/>
  <c r="AK1985" i="15"/>
  <c r="AK1986" i="15"/>
  <c r="AK1987" i="15"/>
  <c r="AK1988" i="15"/>
  <c r="AK1989" i="15"/>
  <c r="AK1990" i="15"/>
  <c r="AK1991" i="15"/>
  <c r="AK1992" i="15"/>
  <c r="AK1993" i="15"/>
  <c r="AK1994" i="15"/>
  <c r="AK1995" i="15"/>
  <c r="AK1996" i="15"/>
  <c r="AK1997" i="15"/>
  <c r="AK1998" i="15"/>
  <c r="AK1999" i="15"/>
  <c r="AK2000" i="15"/>
  <c r="AK2001" i="15"/>
  <c r="AK2002" i="15"/>
  <c r="AK2003" i="15"/>
  <c r="AK2004" i="15"/>
  <c r="AK2005" i="15"/>
  <c r="AK12" i="15"/>
  <c r="AK13" i="15"/>
  <c r="A1723" i="14"/>
  <c r="A1722" i="14"/>
  <c r="A1721" i="14"/>
  <c r="A1720" i="14"/>
  <c r="A1719" i="14"/>
  <c r="A1718" i="14"/>
  <c r="A1717" i="14"/>
  <c r="A1716" i="14"/>
  <c r="A1715" i="14"/>
  <c r="A1714" i="14"/>
  <c r="A1713" i="14"/>
  <c r="A1712" i="14"/>
  <c r="A1711" i="14"/>
  <c r="A1710" i="14"/>
  <c r="A1709" i="14"/>
  <c r="A1708" i="14"/>
  <c r="A1707" i="14"/>
  <c r="A1706" i="14"/>
  <c r="A1705" i="14"/>
  <c r="A1704" i="14"/>
  <c r="A1703" i="14"/>
  <c r="A1702" i="14"/>
  <c r="A1701" i="14"/>
  <c r="A1700" i="14"/>
  <c r="A1699" i="14"/>
  <c r="A1698" i="14"/>
  <c r="A1697" i="14"/>
  <c r="A1696" i="14"/>
  <c r="A1695" i="14"/>
  <c r="A1694" i="14"/>
  <c r="A1693" i="14"/>
  <c r="A1692" i="14"/>
  <c r="A1691" i="14"/>
  <c r="A1690" i="14"/>
  <c r="A1689" i="14"/>
  <c r="A1688" i="14"/>
  <c r="A1687" i="14"/>
  <c r="A1686" i="14"/>
  <c r="A1685" i="14"/>
  <c r="A1684" i="14"/>
  <c r="A1683" i="14"/>
  <c r="A1682" i="14"/>
  <c r="A1681" i="14"/>
  <c r="A1680" i="14"/>
  <c r="A1679" i="14"/>
  <c r="A1678" i="14"/>
  <c r="A1677" i="14"/>
  <c r="A1676" i="14"/>
  <c r="A1675" i="14"/>
  <c r="A1674" i="14"/>
  <c r="A1673" i="14"/>
  <c r="A1672" i="14"/>
  <c r="A1671" i="14"/>
  <c r="A1670" i="14"/>
  <c r="A1669" i="14"/>
  <c r="A1668" i="14"/>
  <c r="A1667" i="14"/>
  <c r="A1666" i="14"/>
  <c r="A1665" i="14"/>
  <c r="A1664" i="14"/>
  <c r="A1663" i="14"/>
  <c r="A1662" i="14"/>
  <c r="A1661" i="14"/>
  <c r="A1660" i="14"/>
  <c r="A1659" i="14"/>
  <c r="A1658" i="14"/>
  <c r="A1657" i="14"/>
  <c r="A1656" i="14"/>
  <c r="A1655" i="14"/>
  <c r="A1654" i="14"/>
  <c r="A1653" i="14"/>
  <c r="A1652" i="14"/>
  <c r="A1651" i="14"/>
  <c r="A1650" i="14"/>
  <c r="A1649" i="14"/>
  <c r="A1648" i="14"/>
  <c r="A1647" i="14"/>
  <c r="A1646" i="14"/>
  <c r="A1645" i="14"/>
  <c r="A1644" i="14"/>
  <c r="A1643" i="14"/>
  <c r="A1642" i="14"/>
  <c r="A1641" i="14"/>
  <c r="A1640" i="14"/>
  <c r="A1639" i="14"/>
  <c r="A1638" i="14"/>
  <c r="A1637" i="14"/>
  <c r="A1636" i="14"/>
  <c r="A1635" i="14"/>
  <c r="A1634" i="14"/>
  <c r="A1633" i="14"/>
  <c r="A1632" i="14"/>
  <c r="A1631" i="14"/>
  <c r="A1630" i="14"/>
  <c r="A1629" i="14"/>
  <c r="A1628" i="14"/>
  <c r="A1627" i="14"/>
  <c r="A1626" i="14"/>
  <c r="A1625" i="14"/>
  <c r="A1624" i="14"/>
  <c r="A1623" i="14"/>
  <c r="A1622" i="14"/>
  <c r="A1621" i="14"/>
  <c r="A1620" i="14"/>
  <c r="A1619" i="14"/>
  <c r="A1618" i="14"/>
  <c r="A1617" i="14"/>
  <c r="A1616" i="14"/>
  <c r="A1615" i="14"/>
  <c r="A1614" i="14"/>
  <c r="A1613" i="14"/>
  <c r="A1612" i="14"/>
  <c r="A1611" i="14"/>
  <c r="A1610" i="14"/>
  <c r="A1609" i="14"/>
  <c r="A1608" i="14"/>
  <c r="A1607" i="14"/>
  <c r="A1606" i="14"/>
  <c r="A1605" i="14"/>
  <c r="A1604" i="14"/>
  <c r="A1603" i="14"/>
  <c r="A1602" i="14"/>
  <c r="A1601" i="14"/>
  <c r="A1600" i="14"/>
  <c r="A1599" i="14"/>
  <c r="A1598" i="14"/>
  <c r="A1597" i="14"/>
  <c r="A1596" i="14"/>
  <c r="A1595" i="14"/>
  <c r="A1594" i="14"/>
  <c r="A1593" i="14"/>
  <c r="A1592" i="14"/>
  <c r="A1591" i="14"/>
  <c r="A1590" i="14"/>
  <c r="A1589" i="14"/>
  <c r="A1588" i="14"/>
  <c r="A1587" i="14"/>
  <c r="A1586" i="14"/>
  <c r="A1585" i="14"/>
  <c r="A1584" i="14"/>
  <c r="A1583" i="14"/>
  <c r="A1582" i="14"/>
  <c r="A1581" i="14"/>
  <c r="A1580" i="14"/>
  <c r="A1579" i="14"/>
  <c r="A1578" i="14"/>
  <c r="A1577" i="14"/>
  <c r="A1576" i="14"/>
  <c r="A1575" i="14"/>
  <c r="A1574" i="14"/>
  <c r="A1573" i="14"/>
  <c r="A1572" i="14"/>
  <c r="A1571" i="14"/>
  <c r="A1570" i="14"/>
  <c r="A1569" i="14"/>
  <c r="A1568" i="14"/>
  <c r="A1567" i="14"/>
  <c r="A1566" i="14"/>
  <c r="A1565" i="14"/>
  <c r="A1564" i="14"/>
  <c r="A1563" i="14"/>
  <c r="A1562" i="14"/>
  <c r="A1561" i="14"/>
  <c r="A1560" i="14"/>
  <c r="A1559" i="14"/>
  <c r="A1558" i="14"/>
  <c r="A1557" i="14"/>
  <c r="A1556" i="14"/>
  <c r="A1555" i="14"/>
  <c r="A1554" i="14"/>
  <c r="A1553" i="14"/>
  <c r="A1552" i="14"/>
  <c r="A1551" i="14"/>
  <c r="A1550" i="14"/>
  <c r="A1549" i="14"/>
  <c r="A1548" i="14"/>
  <c r="A1547" i="14"/>
  <c r="A1546" i="14"/>
  <c r="A1545" i="14"/>
  <c r="A1544" i="14"/>
  <c r="A1543" i="14"/>
  <c r="A1542" i="14"/>
  <c r="A1541" i="14"/>
  <c r="A1540" i="14"/>
  <c r="A1539" i="14"/>
  <c r="A1538" i="14"/>
  <c r="A1537" i="14"/>
  <c r="A1536" i="14"/>
  <c r="A1535" i="14"/>
  <c r="A1534" i="14"/>
  <c r="A1533" i="14"/>
  <c r="A1532" i="14"/>
  <c r="A1531" i="14"/>
  <c r="A1530" i="14"/>
  <c r="A1529" i="14"/>
  <c r="A1528" i="14"/>
  <c r="A1527" i="14"/>
  <c r="A1526" i="14"/>
  <c r="A1525" i="14"/>
  <c r="A1524" i="14"/>
  <c r="A1523" i="14"/>
  <c r="A1522" i="14"/>
  <c r="A1521" i="14"/>
  <c r="A1520" i="14"/>
  <c r="A1519" i="14"/>
  <c r="A1518" i="14"/>
  <c r="A1517" i="14"/>
  <c r="A1516" i="14"/>
  <c r="A1515" i="14"/>
  <c r="A1514" i="14"/>
  <c r="AK1963" i="15"/>
  <c r="AK1962" i="15"/>
  <c r="AK1961" i="15"/>
  <c r="AK1960" i="15"/>
  <c r="AK1959" i="15"/>
  <c r="AK1958" i="15"/>
  <c r="AK1957" i="15"/>
  <c r="AK1956" i="15"/>
  <c r="AK1955" i="15"/>
  <c r="AK1954" i="15"/>
  <c r="AK1953" i="15"/>
  <c r="AK1952" i="15"/>
  <c r="AK1951" i="15"/>
  <c r="AK1950" i="15"/>
  <c r="AK1949" i="15"/>
  <c r="AK1948" i="15"/>
  <c r="AK1947" i="15"/>
  <c r="AK1946" i="15"/>
  <c r="AK1945" i="15"/>
  <c r="AK1944" i="15"/>
  <c r="AK1943" i="15"/>
  <c r="AK1942" i="15"/>
  <c r="AK1941" i="15"/>
  <c r="AK1940" i="15"/>
  <c r="AK1939" i="15"/>
  <c r="AK1938" i="15"/>
  <c r="AK1937" i="15"/>
  <c r="AK1936" i="15"/>
  <c r="AK1935" i="15"/>
  <c r="AK1934" i="15"/>
  <c r="AK1933" i="15"/>
  <c r="AK1932" i="15"/>
  <c r="AK1931" i="15"/>
  <c r="AK1930" i="15"/>
  <c r="AK1929" i="15"/>
  <c r="AK1928" i="15"/>
  <c r="AK1927" i="15"/>
  <c r="AK1926" i="15"/>
  <c r="AK1925" i="15"/>
  <c r="AK1924" i="15"/>
  <c r="AK1923" i="15"/>
  <c r="AK1922" i="15"/>
  <c r="AK1909" i="15"/>
  <c r="AK1908" i="15"/>
  <c r="AK1907" i="15"/>
  <c r="AK1906" i="15"/>
  <c r="AK1905" i="15"/>
  <c r="AK1904" i="15"/>
  <c r="AK1903" i="15"/>
  <c r="AK1902" i="15"/>
  <c r="AK1901" i="15"/>
  <c r="AK1900" i="15"/>
  <c r="AK1899" i="15"/>
  <c r="AK1898" i="15"/>
  <c r="AK1897" i="15"/>
  <c r="AK1896" i="15"/>
  <c r="AK1895" i="15"/>
  <c r="AK1894" i="15"/>
  <c r="AK1893" i="15"/>
  <c r="AK1892" i="15"/>
  <c r="AK1891" i="15"/>
  <c r="AK1890" i="15"/>
  <c r="AK1889" i="15"/>
  <c r="AK1888" i="15"/>
  <c r="AK1887" i="15"/>
  <c r="AK1886" i="15"/>
  <c r="AK1885" i="15"/>
  <c r="AK1884" i="15"/>
  <c r="AK1883" i="15"/>
  <c r="AK1882" i="15"/>
  <c r="AK1881" i="15"/>
  <c r="AK1880" i="15"/>
  <c r="AK1879" i="15"/>
  <c r="AK1878" i="15"/>
  <c r="AK1877" i="15"/>
  <c r="AK1876" i="15"/>
  <c r="AK1875" i="15"/>
  <c r="AK1874" i="15"/>
  <c r="AK1873" i="15"/>
  <c r="AK1872" i="15"/>
  <c r="AK1871" i="15"/>
  <c r="AK1870" i="15"/>
  <c r="AK1869" i="15"/>
  <c r="AK1868" i="15"/>
  <c r="AK1867" i="15"/>
  <c r="AK1866" i="15"/>
  <c r="AK1865" i="15"/>
  <c r="AK1864" i="15"/>
  <c r="AK1863" i="15"/>
  <c r="AK1862" i="15"/>
  <c r="AK1861" i="15"/>
  <c r="AK1860" i="15"/>
  <c r="AK1859" i="15"/>
  <c r="AK1858" i="15"/>
  <c r="AK1857" i="15"/>
  <c r="AK1856" i="15"/>
  <c r="AK1855" i="15"/>
  <c r="AK1854" i="15"/>
  <c r="AK1853" i="15"/>
  <c r="AK1852" i="15"/>
  <c r="AK1851" i="15"/>
  <c r="AK1850" i="15"/>
  <c r="AK1849" i="15"/>
  <c r="AK1848" i="15"/>
  <c r="AK1847" i="15"/>
  <c r="AK1846" i="15"/>
  <c r="AK1845" i="15"/>
  <c r="AK1844" i="15"/>
  <c r="AK1843" i="15"/>
  <c r="AK1842" i="15"/>
  <c r="AK1841" i="15"/>
  <c r="AK1840" i="15"/>
  <c r="AK1839" i="15"/>
  <c r="AK1838" i="15"/>
  <c r="AK1837" i="15"/>
  <c r="AK1836" i="15"/>
  <c r="AK1835" i="15"/>
  <c r="AK1834" i="15"/>
  <c r="AK1833" i="15"/>
  <c r="AK1832" i="15"/>
  <c r="AK1831" i="15"/>
  <c r="AK1830" i="15"/>
  <c r="AK1829" i="15"/>
  <c r="AK1828" i="15"/>
  <c r="AK1827" i="15"/>
  <c r="AK1826" i="15"/>
  <c r="AK1813" i="15"/>
  <c r="AK1812" i="15"/>
  <c r="AK1811" i="15"/>
  <c r="AK1810" i="15"/>
  <c r="AK1809" i="15"/>
  <c r="AK1808" i="15"/>
  <c r="AK1807" i="15"/>
  <c r="AK1806" i="15"/>
  <c r="AK1805" i="15"/>
  <c r="AK1804" i="15"/>
  <c r="AK1803" i="15"/>
  <c r="AK1802" i="15"/>
  <c r="AK1801" i="15"/>
  <c r="AK1800" i="15"/>
  <c r="AK1799" i="15"/>
  <c r="AK1798" i="15"/>
  <c r="AK1797" i="15"/>
  <c r="AK1796" i="15"/>
  <c r="AK1795" i="15"/>
  <c r="AK1794" i="15"/>
  <c r="AK1793" i="15"/>
  <c r="AK1792" i="15"/>
  <c r="AK1791" i="15"/>
  <c r="AK1790" i="15"/>
  <c r="AK1789" i="15"/>
  <c r="AK1788" i="15"/>
  <c r="AK1787" i="15"/>
  <c r="AK1786" i="15"/>
  <c r="AK1785" i="15"/>
  <c r="AK1784" i="15"/>
  <c r="AK1783" i="15"/>
  <c r="AK1782" i="15"/>
  <c r="AK1781" i="15"/>
  <c r="AK1780" i="15"/>
  <c r="AK1779" i="15"/>
  <c r="AK1778" i="15"/>
  <c r="AK1777" i="15"/>
  <c r="AK1776" i="15"/>
  <c r="AK1775" i="15"/>
  <c r="AK1774" i="15"/>
  <c r="AK1773" i="15"/>
  <c r="AK1772" i="15"/>
  <c r="AK1771" i="15"/>
  <c r="AK1770" i="15"/>
  <c r="AK1769" i="15"/>
  <c r="AK1768" i="15"/>
  <c r="AK1767" i="15"/>
  <c r="AK1766" i="15"/>
  <c r="AK1765" i="15"/>
  <c r="AK1764" i="15"/>
  <c r="AK1763" i="15"/>
  <c r="AK1762" i="15"/>
  <c r="AK1761" i="15"/>
  <c r="AK1760" i="15"/>
  <c r="AK1759" i="15"/>
  <c r="AK1758" i="15"/>
  <c r="AK1757" i="15"/>
  <c r="AK1756" i="15"/>
  <c r="AK1755" i="15"/>
  <c r="AK1754" i="15"/>
  <c r="AK1753" i="15"/>
  <c r="AK1752" i="15"/>
  <c r="AK1751" i="15"/>
  <c r="AK1750" i="15"/>
  <c r="AK1749" i="15"/>
  <c r="AK1748" i="15"/>
  <c r="AK1747" i="15"/>
  <c r="AK1746" i="15"/>
  <c r="AK1745" i="15"/>
  <c r="AK1744" i="15"/>
  <c r="AK1743" i="15"/>
  <c r="AK1742" i="15"/>
  <c r="AK1741" i="15"/>
  <c r="AK1740" i="15"/>
  <c r="AK1739" i="15"/>
  <c r="AK1738" i="15"/>
  <c r="AK1737" i="15"/>
  <c r="AK1736" i="15"/>
  <c r="AK1735" i="15"/>
  <c r="AK1734" i="15"/>
  <c r="AK1733" i="15"/>
  <c r="AK1732" i="15"/>
  <c r="AK1731" i="15"/>
  <c r="AK1730" i="15"/>
  <c r="AK3" i="15"/>
  <c r="AK4" i="15"/>
  <c r="AK5" i="15"/>
  <c r="AK6" i="15"/>
  <c r="AK7" i="15"/>
  <c r="AK8" i="15"/>
  <c r="AK10" i="15"/>
  <c r="AK11" i="15"/>
  <c r="AK14" i="15"/>
  <c r="AK15" i="15"/>
  <c r="AK16" i="15"/>
  <c r="AK17" i="15"/>
  <c r="AK18" i="15"/>
  <c r="AK19" i="15"/>
  <c r="AK20" i="15"/>
  <c r="AK21" i="15"/>
  <c r="AK22" i="15"/>
  <c r="AK23" i="15"/>
  <c r="AK24" i="15"/>
  <c r="AK25" i="15"/>
  <c r="AK26" i="15"/>
  <c r="AK27" i="15"/>
  <c r="AK28" i="15"/>
  <c r="AK29" i="15"/>
  <c r="AK30" i="15"/>
  <c r="AK31" i="15"/>
  <c r="AK32" i="15"/>
  <c r="AK33" i="15"/>
  <c r="AK34" i="15"/>
  <c r="AK35" i="15"/>
  <c r="AK36" i="15"/>
  <c r="AK37" i="15"/>
  <c r="AK38" i="15"/>
  <c r="AK39" i="15"/>
  <c r="AK40" i="15"/>
  <c r="AK41" i="15"/>
  <c r="AK42" i="15"/>
  <c r="AK43" i="15"/>
  <c r="AK44" i="15"/>
  <c r="AK45" i="15"/>
  <c r="AK46" i="15"/>
  <c r="AK47" i="15"/>
  <c r="AK48" i="15"/>
  <c r="AK49" i="15"/>
  <c r="AK50" i="15"/>
  <c r="AK51" i="15"/>
  <c r="AK52" i="15"/>
  <c r="AK53" i="15"/>
  <c r="AK54" i="15"/>
  <c r="AK55" i="15"/>
  <c r="AK56" i="15"/>
  <c r="AK57" i="15"/>
  <c r="AK58" i="15"/>
  <c r="AK59" i="15"/>
  <c r="AK60" i="15"/>
  <c r="AK61" i="15"/>
  <c r="AK62" i="15"/>
  <c r="AK63" i="15"/>
  <c r="AK64" i="15"/>
  <c r="AK65" i="15"/>
  <c r="AK66" i="15"/>
  <c r="AK67" i="15"/>
  <c r="AK68" i="15"/>
  <c r="AK69" i="15"/>
  <c r="AK70" i="15"/>
  <c r="AK71" i="15"/>
  <c r="AK72" i="15"/>
  <c r="AK73" i="15"/>
  <c r="AK74" i="15"/>
  <c r="AK75" i="15"/>
  <c r="AK76" i="15"/>
  <c r="AK77" i="15"/>
  <c r="AK78" i="15"/>
  <c r="AK79" i="15"/>
  <c r="AK80" i="15"/>
  <c r="AK81" i="15"/>
  <c r="AK82" i="15"/>
  <c r="AK83" i="15"/>
  <c r="AK84" i="15"/>
  <c r="AK85" i="15"/>
  <c r="AK98" i="15"/>
  <c r="AK99" i="15"/>
  <c r="AK100" i="15"/>
  <c r="AK101" i="15"/>
  <c r="AK102" i="15"/>
  <c r="AK103" i="15"/>
  <c r="AK104" i="15"/>
  <c r="AK105" i="15"/>
  <c r="AK106" i="15"/>
  <c r="AK107" i="15"/>
  <c r="AK108" i="15"/>
  <c r="AK109" i="15"/>
  <c r="AK110" i="15"/>
  <c r="AK111" i="15"/>
  <c r="AK112" i="15"/>
  <c r="AK113" i="15"/>
  <c r="AK114" i="15"/>
  <c r="AK115" i="15"/>
  <c r="AK116" i="15"/>
  <c r="AK117" i="15"/>
  <c r="AK118" i="15"/>
  <c r="AK119" i="15"/>
  <c r="AK120" i="15"/>
  <c r="AK121" i="15"/>
  <c r="AK122" i="15"/>
  <c r="AK123" i="15"/>
  <c r="AK124" i="15"/>
  <c r="AK125" i="15"/>
  <c r="AK126" i="15"/>
  <c r="AK127" i="15"/>
  <c r="AK128" i="15"/>
  <c r="AK129" i="15"/>
  <c r="AK130" i="15"/>
  <c r="AK131" i="15"/>
  <c r="AK132" i="15"/>
  <c r="AK133" i="15"/>
  <c r="AK134" i="15"/>
  <c r="AK135" i="15"/>
  <c r="AK136" i="15"/>
  <c r="AK137" i="15"/>
  <c r="AK138" i="15"/>
  <c r="AK139" i="15"/>
  <c r="AK140" i="15"/>
  <c r="AK141" i="15"/>
  <c r="AK142" i="15"/>
  <c r="AK143" i="15"/>
  <c r="AK144" i="15"/>
  <c r="AK145" i="15"/>
  <c r="AK146" i="15"/>
  <c r="AK147" i="15"/>
  <c r="AK148" i="15"/>
  <c r="AK149" i="15"/>
  <c r="AK150" i="15"/>
  <c r="AK151" i="15"/>
  <c r="AK152" i="15"/>
  <c r="AK153" i="15"/>
  <c r="AK154" i="15"/>
  <c r="AK155" i="15"/>
  <c r="AK156" i="15"/>
  <c r="AK157" i="15"/>
  <c r="AK158" i="15"/>
  <c r="AK159" i="15"/>
  <c r="AK160" i="15"/>
  <c r="AK161" i="15"/>
  <c r="AK162" i="15"/>
  <c r="AK163" i="15"/>
  <c r="AK164" i="15"/>
  <c r="AK165" i="15"/>
  <c r="AK166" i="15"/>
  <c r="AK167" i="15"/>
  <c r="AK168" i="15"/>
  <c r="AK169" i="15"/>
  <c r="AK170" i="15"/>
  <c r="AK171" i="15"/>
  <c r="AK172" i="15"/>
  <c r="AK173" i="15"/>
  <c r="AK174" i="15"/>
  <c r="AK175" i="15"/>
  <c r="AK176" i="15"/>
  <c r="AK177" i="15"/>
  <c r="AK178" i="15"/>
  <c r="AK179" i="15"/>
  <c r="AK180" i="15"/>
  <c r="AK181" i="15"/>
  <c r="AK194" i="15"/>
  <c r="AK195" i="15"/>
  <c r="AK196" i="15"/>
  <c r="AK197" i="15"/>
  <c r="AK198" i="15"/>
  <c r="AK199" i="15"/>
  <c r="AK200" i="15"/>
  <c r="AK201" i="15"/>
  <c r="AK202" i="15"/>
  <c r="AK203" i="15"/>
  <c r="AK204" i="15"/>
  <c r="AK205" i="15"/>
  <c r="AK206" i="15"/>
  <c r="AK207" i="15"/>
  <c r="AK208" i="15"/>
  <c r="AK209" i="15"/>
  <c r="AK210" i="15"/>
  <c r="AK211" i="15"/>
  <c r="AK212" i="15"/>
  <c r="AK213" i="15"/>
  <c r="AK214" i="15"/>
  <c r="AK215" i="15"/>
  <c r="AK216" i="15"/>
  <c r="AK217" i="15"/>
  <c r="AK218" i="15"/>
  <c r="AK219" i="15"/>
  <c r="AK220" i="15"/>
  <c r="AK221" i="15"/>
  <c r="AK222" i="15"/>
  <c r="AK223" i="15"/>
  <c r="AK224" i="15"/>
  <c r="AK225" i="15"/>
  <c r="AK226" i="15"/>
  <c r="AK227" i="15"/>
  <c r="AK228" i="15"/>
  <c r="AK229" i="15"/>
  <c r="AK230" i="15"/>
  <c r="AK231" i="15"/>
  <c r="AK232" i="15"/>
  <c r="AK233" i="15"/>
  <c r="AK234" i="15"/>
  <c r="AK235" i="15"/>
  <c r="AK236" i="15"/>
  <c r="AK237" i="15"/>
  <c r="AK238" i="15"/>
  <c r="AK239" i="15"/>
  <c r="AK240" i="15"/>
  <c r="AK241" i="15"/>
  <c r="AK242" i="15"/>
  <c r="AK243" i="15"/>
  <c r="AK244" i="15"/>
  <c r="AK245" i="15"/>
  <c r="AK246" i="15"/>
  <c r="AK247" i="15"/>
  <c r="AK248" i="15"/>
  <c r="AK249" i="15"/>
  <c r="AK250" i="15"/>
  <c r="AK251" i="15"/>
  <c r="AK252" i="15"/>
  <c r="AK253" i="15"/>
  <c r="AK254" i="15"/>
  <c r="AK255" i="15"/>
  <c r="AK256" i="15"/>
  <c r="AK257" i="15"/>
  <c r="AK258" i="15"/>
  <c r="AK259" i="15"/>
  <c r="AK260" i="15"/>
  <c r="AK261" i="15"/>
  <c r="AK262" i="15"/>
  <c r="AK263" i="15"/>
  <c r="AK264" i="15"/>
  <c r="AK265" i="15"/>
  <c r="AK266" i="15"/>
  <c r="AK267" i="15"/>
  <c r="AK268" i="15"/>
  <c r="AK269" i="15"/>
  <c r="AK270" i="15"/>
  <c r="AK271" i="15"/>
  <c r="AK272" i="15"/>
  <c r="AK273" i="15"/>
  <c r="AK274" i="15"/>
  <c r="AK275" i="15"/>
  <c r="AK276" i="15"/>
  <c r="AK277" i="15"/>
  <c r="AK290" i="15"/>
  <c r="AK291" i="15"/>
  <c r="AK292" i="15"/>
  <c r="AK293" i="15"/>
  <c r="AK294" i="15"/>
  <c r="AK295" i="15"/>
  <c r="AK296" i="15"/>
  <c r="AK297" i="15"/>
  <c r="AK298" i="15"/>
  <c r="AK299" i="15"/>
  <c r="AK300" i="15"/>
  <c r="AK301" i="15"/>
  <c r="AK302" i="15"/>
  <c r="AK303" i="15"/>
  <c r="AK304" i="15"/>
  <c r="AK305" i="15"/>
  <c r="AK306" i="15"/>
  <c r="AK307" i="15"/>
  <c r="AK308" i="15"/>
  <c r="AK309" i="15"/>
  <c r="AK310" i="15"/>
  <c r="AK311" i="15"/>
  <c r="AK312" i="15"/>
  <c r="AK313" i="15"/>
  <c r="AK314" i="15"/>
  <c r="AK315" i="15"/>
  <c r="AK316" i="15"/>
  <c r="AK317" i="15"/>
  <c r="AK318" i="15"/>
  <c r="AK319" i="15"/>
  <c r="AK320" i="15"/>
  <c r="AK321" i="15"/>
  <c r="AK322" i="15"/>
  <c r="AK323" i="15"/>
  <c r="AK324" i="15"/>
  <c r="AK325" i="15"/>
  <c r="AK326" i="15"/>
  <c r="AK327" i="15"/>
  <c r="AK328" i="15"/>
  <c r="AK329" i="15"/>
  <c r="AK330" i="15"/>
  <c r="AK331" i="15"/>
  <c r="AK332" i="15"/>
  <c r="AK333" i="15"/>
  <c r="AK334" i="15"/>
  <c r="AK335" i="15"/>
  <c r="AK336" i="15"/>
  <c r="AK337" i="15"/>
  <c r="AK338" i="15"/>
  <c r="AK339" i="15"/>
  <c r="AK340" i="15"/>
  <c r="AK341" i="15"/>
  <c r="AK342" i="15"/>
  <c r="AK343" i="15"/>
  <c r="AK344" i="15"/>
  <c r="AK345" i="15"/>
  <c r="AK346" i="15"/>
  <c r="AK347" i="15"/>
  <c r="AK348" i="15"/>
  <c r="AK349" i="15"/>
  <c r="AK350" i="15"/>
  <c r="AK351" i="15"/>
  <c r="AK352" i="15"/>
  <c r="AK353" i="15"/>
  <c r="AK354" i="15"/>
  <c r="AK355" i="15"/>
  <c r="AK356" i="15"/>
  <c r="AK357" i="15"/>
  <c r="AK358" i="15"/>
  <c r="AK359" i="15"/>
  <c r="AK360" i="15"/>
  <c r="AK361" i="15"/>
  <c r="AK362" i="15"/>
  <c r="AK363" i="15"/>
  <c r="AK364" i="15"/>
  <c r="AK365" i="15"/>
  <c r="AK366" i="15"/>
  <c r="AK367" i="15"/>
  <c r="AK368" i="15"/>
  <c r="AK369" i="15"/>
  <c r="AK370" i="15"/>
  <c r="AK371" i="15"/>
  <c r="AK372" i="15"/>
  <c r="AK373" i="15"/>
  <c r="AK386" i="15"/>
  <c r="AK387" i="15"/>
  <c r="AK388" i="15"/>
  <c r="AK389" i="15"/>
  <c r="AK390" i="15"/>
  <c r="AK391" i="15"/>
  <c r="AK392" i="15"/>
  <c r="AK393" i="15"/>
  <c r="AK394" i="15"/>
  <c r="AK395" i="15"/>
  <c r="AK396" i="15"/>
  <c r="AK397" i="15"/>
  <c r="AK398" i="15"/>
  <c r="AK399" i="15"/>
  <c r="AK400" i="15"/>
  <c r="AK401" i="15"/>
  <c r="AK402" i="15"/>
  <c r="AK403" i="15"/>
  <c r="AK404" i="15"/>
  <c r="AK405" i="15"/>
  <c r="AK406" i="15"/>
  <c r="AK407" i="15"/>
  <c r="AK408" i="15"/>
  <c r="AK409" i="15"/>
  <c r="AK410" i="15"/>
  <c r="AK411" i="15"/>
  <c r="AK412" i="15"/>
  <c r="AK413" i="15"/>
  <c r="AK414" i="15"/>
  <c r="AK415" i="15"/>
  <c r="AK416" i="15"/>
  <c r="AK417" i="15"/>
  <c r="AK418" i="15"/>
  <c r="AK419" i="15"/>
  <c r="AK420" i="15"/>
  <c r="AK421" i="15"/>
  <c r="AK422" i="15"/>
  <c r="AK423" i="15"/>
  <c r="AK424" i="15"/>
  <c r="AK425" i="15"/>
  <c r="AK426" i="15"/>
  <c r="AK427" i="15"/>
  <c r="AK428" i="15"/>
  <c r="AK429" i="15"/>
  <c r="AK430" i="15"/>
  <c r="AK431" i="15"/>
  <c r="AK432" i="15"/>
  <c r="AK433" i="15"/>
  <c r="AK434" i="15"/>
  <c r="AK435" i="15"/>
  <c r="AK436" i="15"/>
  <c r="AK437" i="15"/>
  <c r="AK438" i="15"/>
  <c r="AK439" i="15"/>
  <c r="AK440" i="15"/>
  <c r="AK441" i="15"/>
  <c r="AK442" i="15"/>
  <c r="AK443" i="15"/>
  <c r="AK444" i="15"/>
  <c r="AK445" i="15"/>
  <c r="AK446" i="15"/>
  <c r="AK447" i="15"/>
  <c r="AK448" i="15"/>
  <c r="AK449" i="15"/>
  <c r="AK450" i="15"/>
  <c r="AK451" i="15"/>
  <c r="AK452" i="15"/>
  <c r="AK453" i="15"/>
  <c r="AK454" i="15"/>
  <c r="AK455" i="15"/>
  <c r="AK456" i="15"/>
  <c r="AK457" i="15"/>
  <c r="AK458" i="15"/>
  <c r="AK459" i="15"/>
  <c r="AK460" i="15"/>
  <c r="AK461" i="15"/>
  <c r="AK462" i="15"/>
  <c r="AK463" i="15"/>
  <c r="AK464" i="15"/>
  <c r="AK465" i="15"/>
  <c r="AK466" i="15"/>
  <c r="AK467" i="15"/>
  <c r="AK468" i="15"/>
  <c r="AK469" i="15"/>
  <c r="AK482" i="15"/>
  <c r="AK483" i="15"/>
  <c r="AK484" i="15"/>
  <c r="AK485" i="15"/>
  <c r="AK486" i="15"/>
  <c r="AK487" i="15"/>
  <c r="AK488" i="15"/>
  <c r="AK489" i="15"/>
  <c r="AK490" i="15"/>
  <c r="AK491" i="15"/>
  <c r="AK492" i="15"/>
  <c r="AK493" i="15"/>
  <c r="AK494" i="15"/>
  <c r="AK495" i="15"/>
  <c r="AK496" i="15"/>
  <c r="AK497" i="15"/>
  <c r="AK498" i="15"/>
  <c r="AK499" i="15"/>
  <c r="AK500" i="15"/>
  <c r="AK501" i="15"/>
  <c r="AK502" i="15"/>
  <c r="AK503" i="15"/>
  <c r="AK504" i="15"/>
  <c r="AK505" i="15"/>
  <c r="AK506" i="15"/>
  <c r="AK507" i="15"/>
  <c r="AK508" i="15"/>
  <c r="AK509" i="15"/>
  <c r="AK510" i="15"/>
  <c r="AK511" i="15"/>
  <c r="AK512" i="15"/>
  <c r="AK513" i="15"/>
  <c r="AK514" i="15"/>
  <c r="AK515" i="15"/>
  <c r="AK516" i="15"/>
  <c r="AK517" i="15"/>
  <c r="AK518" i="15"/>
  <c r="AK519" i="15"/>
  <c r="AK520" i="15"/>
  <c r="AK521" i="15"/>
  <c r="AK522" i="15"/>
  <c r="AK523" i="15"/>
  <c r="AK524" i="15"/>
  <c r="AK525" i="15"/>
  <c r="AK526" i="15"/>
  <c r="AK527" i="15"/>
  <c r="AK528" i="15"/>
  <c r="AK529" i="15"/>
  <c r="AK530" i="15"/>
  <c r="AK531" i="15"/>
  <c r="AK532" i="15"/>
  <c r="AK533" i="15"/>
  <c r="AK534" i="15"/>
  <c r="AK535" i="15"/>
  <c r="AK536" i="15"/>
  <c r="AK537" i="15"/>
  <c r="AK538" i="15"/>
  <c r="AK539" i="15"/>
  <c r="AK540" i="15"/>
  <c r="AK541" i="15"/>
  <c r="AK542" i="15"/>
  <c r="AK543" i="15"/>
  <c r="AK544" i="15"/>
  <c r="AK545" i="15"/>
  <c r="AK546" i="15"/>
  <c r="AK547" i="15"/>
  <c r="AK548" i="15"/>
  <c r="AK549" i="15"/>
  <c r="AK550" i="15"/>
  <c r="AK551" i="15"/>
  <c r="AK552" i="15"/>
  <c r="AK553" i="15"/>
  <c r="AK554" i="15"/>
  <c r="AK555" i="15"/>
  <c r="AK556" i="15"/>
  <c r="AK557" i="15"/>
  <c r="AK558" i="15"/>
  <c r="AK559" i="15"/>
  <c r="AK560" i="15"/>
  <c r="AK561" i="15"/>
  <c r="AK562" i="15"/>
  <c r="AK563" i="15"/>
  <c r="AK564" i="15"/>
  <c r="AK565" i="15"/>
  <c r="AK578" i="15"/>
  <c r="AK579" i="15"/>
  <c r="AK580" i="15"/>
  <c r="AK581" i="15"/>
  <c r="AK582" i="15"/>
  <c r="AK583" i="15"/>
  <c r="AK584" i="15"/>
  <c r="AK585" i="15"/>
  <c r="AK586" i="15"/>
  <c r="AK587" i="15"/>
  <c r="AK588" i="15"/>
  <c r="AK589" i="15"/>
  <c r="AK590" i="15"/>
  <c r="AK591" i="15"/>
  <c r="AK592" i="15"/>
  <c r="AK593" i="15"/>
  <c r="AK594" i="15"/>
  <c r="AK595" i="15"/>
  <c r="AK596" i="15"/>
  <c r="AK597" i="15"/>
  <c r="AK598" i="15"/>
  <c r="AK599" i="15"/>
  <c r="AK600" i="15"/>
  <c r="AK601" i="15"/>
  <c r="AK602" i="15"/>
  <c r="AK603" i="15"/>
  <c r="AK604" i="15"/>
  <c r="AK605" i="15"/>
  <c r="AK606" i="15"/>
  <c r="AK607" i="15"/>
  <c r="AK608" i="15"/>
  <c r="AK609" i="15"/>
  <c r="AK610" i="15"/>
  <c r="AK611" i="15"/>
  <c r="AK612" i="15"/>
  <c r="AK613" i="15"/>
  <c r="AK614" i="15"/>
  <c r="AK615" i="15"/>
  <c r="AK616" i="15"/>
  <c r="AK617" i="15"/>
  <c r="AK618" i="15"/>
  <c r="AK619" i="15"/>
  <c r="AK620" i="15"/>
  <c r="AK621" i="15"/>
  <c r="AK622" i="15"/>
  <c r="AK623" i="15"/>
  <c r="AK624" i="15"/>
  <c r="AK625" i="15"/>
  <c r="AK626" i="15"/>
  <c r="AK627" i="15"/>
  <c r="AK628" i="15"/>
  <c r="AK629" i="15"/>
  <c r="AK630" i="15"/>
  <c r="AK631" i="15"/>
  <c r="AK632" i="15"/>
  <c r="AK633" i="15"/>
  <c r="AK634" i="15"/>
  <c r="AK635" i="15"/>
  <c r="AK636" i="15"/>
  <c r="AK637" i="15"/>
  <c r="AK638" i="15"/>
  <c r="AK639" i="15"/>
  <c r="AK640" i="15"/>
  <c r="AK641" i="15"/>
  <c r="AK642" i="15"/>
  <c r="AK643" i="15"/>
  <c r="AK644" i="15"/>
  <c r="AK645" i="15"/>
  <c r="AK646" i="15"/>
  <c r="AK647" i="15"/>
  <c r="AK648" i="15"/>
  <c r="AK649" i="15"/>
  <c r="AK650" i="15"/>
  <c r="AK651" i="15"/>
  <c r="AK652" i="15"/>
  <c r="AK653" i="15"/>
  <c r="AK654" i="15"/>
  <c r="AK655" i="15"/>
  <c r="AK656" i="15"/>
  <c r="AK657" i="15"/>
  <c r="AK658" i="15"/>
  <c r="AK659" i="15"/>
  <c r="AK660" i="15"/>
  <c r="AK661" i="15"/>
  <c r="AK674" i="15"/>
  <c r="AK675" i="15"/>
  <c r="AK676" i="15"/>
  <c r="AK677" i="15"/>
  <c r="AK678" i="15"/>
  <c r="AK679" i="15"/>
  <c r="AK680" i="15"/>
  <c r="AK681" i="15"/>
  <c r="AK682" i="15"/>
  <c r="AK683" i="15"/>
  <c r="AK684" i="15"/>
  <c r="AK685" i="15"/>
  <c r="AK686" i="15"/>
  <c r="AK687" i="15"/>
  <c r="AK688" i="15"/>
  <c r="AK689" i="15"/>
  <c r="AK690" i="15"/>
  <c r="AK691" i="15"/>
  <c r="AK692" i="15"/>
  <c r="AK693" i="15"/>
  <c r="AK694" i="15"/>
  <c r="AK695" i="15"/>
  <c r="AK696" i="15"/>
  <c r="AK697" i="15"/>
  <c r="AK698" i="15"/>
  <c r="AK699" i="15"/>
  <c r="AK700" i="15"/>
  <c r="AK701" i="15"/>
  <c r="AK702" i="15"/>
  <c r="AK703" i="15"/>
  <c r="AK704" i="15"/>
  <c r="AK705" i="15"/>
  <c r="AK706" i="15"/>
  <c r="AK707" i="15"/>
  <c r="AK708" i="15"/>
  <c r="AK709" i="15"/>
  <c r="AK710" i="15"/>
  <c r="AK711" i="15"/>
  <c r="AK712" i="15"/>
  <c r="AK713" i="15"/>
  <c r="AK714" i="15"/>
  <c r="AK715" i="15"/>
  <c r="AK716" i="15"/>
  <c r="AK717" i="15"/>
  <c r="AK718" i="15"/>
  <c r="AK719" i="15"/>
  <c r="AK720" i="15"/>
  <c r="AK721" i="15"/>
  <c r="AK722" i="15"/>
  <c r="AK723" i="15"/>
  <c r="AK724" i="15"/>
  <c r="AK725" i="15"/>
  <c r="AK726" i="15"/>
  <c r="AK727" i="15"/>
  <c r="AK728" i="15"/>
  <c r="AK729" i="15"/>
  <c r="AK730" i="15"/>
  <c r="AK731" i="15"/>
  <c r="AK732" i="15"/>
  <c r="AK733" i="15"/>
  <c r="AK734" i="15"/>
  <c r="AK735" i="15"/>
  <c r="AK736" i="15"/>
  <c r="AK737" i="15"/>
  <c r="AK738" i="15"/>
  <c r="AK739" i="15"/>
  <c r="AK740" i="15"/>
  <c r="AK741" i="15"/>
  <c r="AK742" i="15"/>
  <c r="AK743" i="15"/>
  <c r="AK744" i="15"/>
  <c r="AK745" i="15"/>
  <c r="AK746" i="15"/>
  <c r="AK747" i="15"/>
  <c r="AK748" i="15"/>
  <c r="AK749" i="15"/>
  <c r="AK750" i="15"/>
  <c r="AK751" i="15"/>
  <c r="AK752" i="15"/>
  <c r="AK753" i="15"/>
  <c r="AK754" i="15"/>
  <c r="AK755" i="15"/>
  <c r="AK756" i="15"/>
  <c r="AK757" i="15"/>
  <c r="AK770" i="15"/>
  <c r="AK771" i="15"/>
  <c r="AK772" i="15"/>
  <c r="AK773" i="15"/>
  <c r="AK774" i="15"/>
  <c r="AK775" i="15"/>
  <c r="AK776" i="15"/>
  <c r="AK777" i="15"/>
  <c r="AK778" i="15"/>
  <c r="AK779" i="15"/>
  <c r="AK780" i="15"/>
  <c r="AK781" i="15"/>
  <c r="AK782" i="15"/>
  <c r="AK783" i="15"/>
  <c r="AK784" i="15"/>
  <c r="AK785" i="15"/>
  <c r="AK786" i="15"/>
  <c r="AK787" i="15"/>
  <c r="AK788" i="15"/>
  <c r="AK789" i="15"/>
  <c r="AK790" i="15"/>
  <c r="AK791" i="15"/>
  <c r="AK792" i="15"/>
  <c r="AK793" i="15"/>
  <c r="AK794" i="15"/>
  <c r="AK795" i="15"/>
  <c r="AK796" i="15"/>
  <c r="AK797" i="15"/>
  <c r="AK798" i="15"/>
  <c r="AK799" i="15"/>
  <c r="AK800" i="15"/>
  <c r="AK801" i="15"/>
  <c r="AK802" i="15"/>
  <c r="AK803" i="15"/>
  <c r="AK804" i="15"/>
  <c r="AK805" i="15"/>
  <c r="AK806" i="15"/>
  <c r="AK807" i="15"/>
  <c r="AK808" i="15"/>
  <c r="AK809" i="15"/>
  <c r="AK810" i="15"/>
  <c r="AK811" i="15"/>
  <c r="AK812" i="15"/>
  <c r="AK813" i="15"/>
  <c r="AK814" i="15"/>
  <c r="AK815" i="15"/>
  <c r="AK816" i="15"/>
  <c r="AK817" i="15"/>
  <c r="AK818" i="15"/>
  <c r="AK819" i="15"/>
  <c r="AK820" i="15"/>
  <c r="AK821" i="15"/>
  <c r="AK822" i="15"/>
  <c r="AK823" i="15"/>
  <c r="AK824" i="15"/>
  <c r="AK825" i="15"/>
  <c r="AK826" i="15"/>
  <c r="AK827" i="15"/>
  <c r="AK828" i="15"/>
  <c r="AK829" i="15"/>
  <c r="AK830" i="15"/>
  <c r="AK831" i="15"/>
  <c r="AK832" i="15"/>
  <c r="AK833" i="15"/>
  <c r="AK834" i="15"/>
  <c r="AK835" i="15"/>
  <c r="AK836" i="15"/>
  <c r="AK837" i="15"/>
  <c r="AK838" i="15"/>
  <c r="AK839" i="15"/>
  <c r="AK840" i="15"/>
  <c r="AK841" i="15"/>
  <c r="AK842" i="15"/>
  <c r="AK843" i="15"/>
  <c r="AK844" i="15"/>
  <c r="AK845" i="15"/>
  <c r="AK846" i="15"/>
  <c r="AK847" i="15"/>
  <c r="AK848" i="15"/>
  <c r="AK849" i="15"/>
  <c r="AK850" i="15"/>
  <c r="AK851" i="15"/>
  <c r="AK852" i="15"/>
  <c r="AK853" i="15"/>
  <c r="AK866" i="15"/>
  <c r="AK867" i="15"/>
  <c r="AK868" i="15"/>
  <c r="AK869" i="15"/>
  <c r="AK870" i="15"/>
  <c r="AK871" i="15"/>
  <c r="AK872" i="15"/>
  <c r="AK873" i="15"/>
  <c r="AK874" i="15"/>
  <c r="AK875" i="15"/>
  <c r="AK876" i="15"/>
  <c r="AK877" i="15"/>
  <c r="AK878" i="15"/>
  <c r="AK879" i="15"/>
  <c r="AK880" i="15"/>
  <c r="AK881" i="15"/>
  <c r="AK882" i="15"/>
  <c r="AK883" i="15"/>
  <c r="AK884" i="15"/>
  <c r="AK885" i="15"/>
  <c r="AK886" i="15"/>
  <c r="AK887" i="15"/>
  <c r="AK888" i="15"/>
  <c r="AK889" i="15"/>
  <c r="AK890" i="15"/>
  <c r="AK891" i="15"/>
  <c r="AK892" i="15"/>
  <c r="AK893" i="15"/>
  <c r="AK894" i="15"/>
  <c r="AK895" i="15"/>
  <c r="AK896" i="15"/>
  <c r="AK897" i="15"/>
  <c r="AK898" i="15"/>
  <c r="AK899" i="15"/>
  <c r="AK900" i="15"/>
  <c r="AK901" i="15"/>
  <c r="AK902" i="15"/>
  <c r="AK903" i="15"/>
  <c r="AK904" i="15"/>
  <c r="AK905" i="15"/>
  <c r="AK906" i="15"/>
  <c r="AK907" i="15"/>
  <c r="AK908" i="15"/>
  <c r="AK909" i="15"/>
  <c r="AK910" i="15"/>
  <c r="AK911" i="15"/>
  <c r="AK912" i="15"/>
  <c r="AK913" i="15"/>
  <c r="AK914" i="15"/>
  <c r="AK915" i="15"/>
  <c r="AK916" i="15"/>
  <c r="AK917" i="15"/>
  <c r="AK918" i="15"/>
  <c r="AK919" i="15"/>
  <c r="AK920" i="15"/>
  <c r="AK921" i="15"/>
  <c r="AK922" i="15"/>
  <c r="AK923" i="15"/>
  <c r="AK924" i="15"/>
  <c r="AK925" i="15"/>
  <c r="AK926" i="15"/>
  <c r="AK927" i="15"/>
  <c r="AK928" i="15"/>
  <c r="AK929" i="15"/>
  <c r="AK930" i="15"/>
  <c r="AK931" i="15"/>
  <c r="AK932" i="15"/>
  <c r="AK933" i="15"/>
  <c r="AK934" i="15"/>
  <c r="AK935" i="15"/>
  <c r="AK936" i="15"/>
  <c r="AK937" i="15"/>
  <c r="AK938" i="15"/>
  <c r="AK939" i="15"/>
  <c r="AK940" i="15"/>
  <c r="AK941" i="15"/>
  <c r="AK942" i="15"/>
  <c r="AK943" i="15"/>
  <c r="AK944" i="15"/>
  <c r="AK945" i="15"/>
  <c r="AK946" i="15"/>
  <c r="AK947" i="15"/>
  <c r="AK948" i="15"/>
  <c r="AK949" i="15"/>
  <c r="AK962" i="15"/>
  <c r="AK963" i="15"/>
  <c r="AK964" i="15"/>
  <c r="AK965" i="15"/>
  <c r="AK966" i="15"/>
  <c r="AK967" i="15"/>
  <c r="AK968" i="15"/>
  <c r="AK969" i="15"/>
  <c r="AK970" i="15"/>
  <c r="AK971" i="15"/>
  <c r="AK972" i="15"/>
  <c r="AK973" i="15"/>
  <c r="AK974" i="15"/>
  <c r="AK975" i="15"/>
  <c r="AK976" i="15"/>
  <c r="AK977" i="15"/>
  <c r="AK978" i="15"/>
  <c r="AK979" i="15"/>
  <c r="AK980" i="15"/>
  <c r="AK981" i="15"/>
  <c r="AK982" i="15"/>
  <c r="AK983" i="15"/>
  <c r="AK984" i="15"/>
  <c r="AK985" i="15"/>
  <c r="AK986" i="15"/>
  <c r="AK987" i="15"/>
  <c r="AK988" i="15"/>
  <c r="AK989" i="15"/>
  <c r="AK990" i="15"/>
  <c r="AK991" i="15"/>
  <c r="AK992" i="15"/>
  <c r="AK993" i="15"/>
  <c r="AK994" i="15"/>
  <c r="AK995" i="15"/>
  <c r="AK996" i="15"/>
  <c r="AK997" i="15"/>
  <c r="AK998" i="15"/>
  <c r="AK999" i="15"/>
  <c r="AK1000" i="15"/>
  <c r="AK1001" i="15"/>
  <c r="AK1002" i="15"/>
  <c r="AK1003" i="15"/>
  <c r="AK1004" i="15"/>
  <c r="AK1005" i="15"/>
  <c r="AK1006" i="15"/>
  <c r="AK1007" i="15"/>
  <c r="AK1008" i="15"/>
  <c r="AK1009" i="15"/>
  <c r="AK1010" i="15"/>
  <c r="AK1011" i="15"/>
  <c r="AK1012" i="15"/>
  <c r="AK1013" i="15"/>
  <c r="AK1014" i="15"/>
  <c r="AK1015" i="15"/>
  <c r="AK1016" i="15"/>
  <c r="AK1017" i="15"/>
  <c r="AK1018" i="15"/>
  <c r="AK1019" i="15"/>
  <c r="AK1020" i="15"/>
  <c r="AK1021" i="15"/>
  <c r="AK1022" i="15"/>
  <c r="AK1023" i="15"/>
  <c r="AK1024" i="15"/>
  <c r="AK1025" i="15"/>
  <c r="AK1026" i="15"/>
  <c r="AK1027" i="15"/>
  <c r="AK1028" i="15"/>
  <c r="AK1029" i="15"/>
  <c r="AK1030" i="15"/>
  <c r="AK1031" i="15"/>
  <c r="AK1032" i="15"/>
  <c r="AK1033" i="15"/>
  <c r="AK1034" i="15"/>
  <c r="AK1035" i="15"/>
  <c r="AK1036" i="15"/>
  <c r="AK1037" i="15"/>
  <c r="AK1038" i="15"/>
  <c r="AK1039" i="15"/>
  <c r="AK1040" i="15"/>
  <c r="AK1041" i="15"/>
  <c r="AK1042" i="15"/>
  <c r="AK1043" i="15"/>
  <c r="AK1044" i="15"/>
  <c r="AK1045" i="15"/>
  <c r="AK1058" i="15"/>
  <c r="AK1059" i="15"/>
  <c r="AK1060" i="15"/>
  <c r="AK1061" i="15"/>
  <c r="AK1062" i="15"/>
  <c r="AK1063" i="15"/>
  <c r="AK1064" i="15"/>
  <c r="AK1065" i="15"/>
  <c r="AK1066" i="15"/>
  <c r="AK1067" i="15"/>
  <c r="AK1068" i="15"/>
  <c r="AK1069" i="15"/>
  <c r="AK1070" i="15"/>
  <c r="AK1071" i="15"/>
  <c r="AK1072" i="15"/>
  <c r="AK1073" i="15"/>
  <c r="AK1074" i="15"/>
  <c r="AK1075" i="15"/>
  <c r="AK1076" i="15"/>
  <c r="AK1077" i="15"/>
  <c r="AK1078" i="15"/>
  <c r="AK1079" i="15"/>
  <c r="AK1080" i="15"/>
  <c r="AK1081" i="15"/>
  <c r="AK1082" i="15"/>
  <c r="AK1083" i="15"/>
  <c r="AK1084" i="15"/>
  <c r="AK1085" i="15"/>
  <c r="AK1086" i="15"/>
  <c r="AK1087" i="15"/>
  <c r="AK1088" i="15"/>
  <c r="AK1089" i="15"/>
  <c r="AK1090" i="15"/>
  <c r="AK1091" i="15"/>
  <c r="AK1092" i="15"/>
  <c r="AK1093" i="15"/>
  <c r="AK1094" i="15"/>
  <c r="AK1095" i="15"/>
  <c r="AK1096" i="15"/>
  <c r="AK1097" i="15"/>
  <c r="AK1098" i="15"/>
  <c r="AK1099" i="15"/>
  <c r="AK1100" i="15"/>
  <c r="AK1101" i="15"/>
  <c r="AK1102" i="15"/>
  <c r="AK1103" i="15"/>
  <c r="AK1104" i="15"/>
  <c r="AK1105" i="15"/>
  <c r="AK1106" i="15"/>
  <c r="AK1107" i="15"/>
  <c r="AK1108" i="15"/>
  <c r="AK1109" i="15"/>
  <c r="AK1110" i="15"/>
  <c r="AK1111" i="15"/>
  <c r="AK1112" i="15"/>
  <c r="AK1113" i="15"/>
  <c r="AK1114" i="15"/>
  <c r="AK1115" i="15"/>
  <c r="AK1116" i="15"/>
  <c r="AK1117" i="15"/>
  <c r="AK1118" i="15"/>
  <c r="AK1119" i="15"/>
  <c r="AK1120" i="15"/>
  <c r="AK1121" i="15"/>
  <c r="AK1122" i="15"/>
  <c r="AK1123" i="15"/>
  <c r="AK1124" i="15"/>
  <c r="AK1125" i="15"/>
  <c r="AK1126" i="15"/>
  <c r="AK1127" i="15"/>
  <c r="AK1128" i="15"/>
  <c r="AK1129" i="15"/>
  <c r="AK1130" i="15"/>
  <c r="AK1131" i="15"/>
  <c r="AK1132" i="15"/>
  <c r="AK1133" i="15"/>
  <c r="AK1134" i="15"/>
  <c r="AK1135" i="15"/>
  <c r="AK1136" i="15"/>
  <c r="AK1137" i="15"/>
  <c r="AK1138" i="15"/>
  <c r="AK1139" i="15"/>
  <c r="AK1140" i="15"/>
  <c r="AK1141" i="15"/>
  <c r="AK1154" i="15"/>
  <c r="AK1155" i="15"/>
  <c r="AK1156" i="15"/>
  <c r="AK1157" i="15"/>
  <c r="AK1158" i="15"/>
  <c r="AK1159" i="15"/>
  <c r="AK1160" i="15"/>
  <c r="AK1161" i="15"/>
  <c r="AK1162" i="15"/>
  <c r="AK1163" i="15"/>
  <c r="AK1164" i="15"/>
  <c r="AK1165" i="15"/>
  <c r="AK1166" i="15"/>
  <c r="AK1167" i="15"/>
  <c r="AK1168" i="15"/>
  <c r="AK1169" i="15"/>
  <c r="AK1170" i="15"/>
  <c r="AK1171" i="15"/>
  <c r="AK1172" i="15"/>
  <c r="AK1173" i="15"/>
  <c r="AK1174" i="15"/>
  <c r="AK1175" i="15"/>
  <c r="AK1176" i="15"/>
  <c r="AK1177" i="15"/>
  <c r="AK1178" i="15"/>
  <c r="AK1179" i="15"/>
  <c r="AK1180" i="15"/>
  <c r="AK1181" i="15"/>
  <c r="AK1182" i="15"/>
  <c r="AK1183" i="15"/>
  <c r="AK1184" i="15"/>
  <c r="AK1185" i="15"/>
  <c r="AK1186" i="15"/>
  <c r="AK1187" i="15"/>
  <c r="AK1188" i="15"/>
  <c r="AK1189" i="15"/>
  <c r="AK1190" i="15"/>
  <c r="AK1191" i="15"/>
  <c r="AK1192" i="15"/>
  <c r="AK1193" i="15"/>
  <c r="AK1194" i="15"/>
  <c r="AK1195" i="15"/>
  <c r="AK1196" i="15"/>
  <c r="AK1197" i="15"/>
  <c r="AK1198" i="15"/>
  <c r="AK1199" i="15"/>
  <c r="AK1200" i="15"/>
  <c r="AK1201" i="15"/>
  <c r="AK1202" i="15"/>
  <c r="AK1203" i="15"/>
  <c r="AK1204" i="15"/>
  <c r="AK1205" i="15"/>
  <c r="AK1206" i="15"/>
  <c r="AK1207" i="15"/>
  <c r="AK1208" i="15"/>
  <c r="AK1209" i="15"/>
  <c r="AK1210" i="15"/>
  <c r="AK1211" i="15"/>
  <c r="AK1212" i="15"/>
  <c r="AK1213" i="15"/>
  <c r="AK1214" i="15"/>
  <c r="AK1215" i="15"/>
  <c r="AK1216" i="15"/>
  <c r="AK1217" i="15"/>
  <c r="AK1218" i="15"/>
  <c r="AK1219" i="15"/>
  <c r="AK1220" i="15"/>
  <c r="AK1221" i="15"/>
  <c r="AK1222" i="15"/>
  <c r="AK1223" i="15"/>
  <c r="AK1224" i="15"/>
  <c r="AK1225" i="15"/>
  <c r="AK1226" i="15"/>
  <c r="AK1227" i="15"/>
  <c r="AK1228" i="15"/>
  <c r="AK1229" i="15"/>
  <c r="AK1230" i="15"/>
  <c r="AK1231" i="15"/>
  <c r="AK1232" i="15"/>
  <c r="AK1233" i="15"/>
  <c r="AK1234" i="15"/>
  <c r="AK1235" i="15"/>
  <c r="AK1236" i="15"/>
  <c r="AK1237" i="15"/>
  <c r="AK1250" i="15"/>
  <c r="AK1251" i="15"/>
  <c r="AK1252" i="15"/>
  <c r="AK1253" i="15"/>
  <c r="AK1254" i="15"/>
  <c r="AK1255" i="15"/>
  <c r="AK1256" i="15"/>
  <c r="AK1257" i="15"/>
  <c r="AK1258" i="15"/>
  <c r="AK1259" i="15"/>
  <c r="AK1260" i="15"/>
  <c r="AK1261" i="15"/>
  <c r="AK1262" i="15"/>
  <c r="AK1263" i="15"/>
  <c r="AK1264" i="15"/>
  <c r="AK1265" i="15"/>
  <c r="AK1266" i="15"/>
  <c r="AK1267" i="15"/>
  <c r="AK1268" i="15"/>
  <c r="AK1269" i="15"/>
  <c r="AK1270" i="15"/>
  <c r="AK1271" i="15"/>
  <c r="AK1272" i="15"/>
  <c r="AK1273" i="15"/>
  <c r="AK1274" i="15"/>
  <c r="AK1275" i="15"/>
  <c r="AK1276" i="15"/>
  <c r="AK1277" i="15"/>
  <c r="AK1278" i="15"/>
  <c r="AK1279" i="15"/>
  <c r="AK1280" i="15"/>
  <c r="AK1281" i="15"/>
  <c r="AK1282" i="15"/>
  <c r="AK1283" i="15"/>
  <c r="AK1284" i="15"/>
  <c r="AK1285" i="15"/>
  <c r="AK1286" i="15"/>
  <c r="AK1287" i="15"/>
  <c r="AK1288" i="15"/>
  <c r="AK1289" i="15"/>
  <c r="AK1290" i="15"/>
  <c r="AK1291" i="15"/>
  <c r="AK1292" i="15"/>
  <c r="AK1293" i="15"/>
  <c r="AK1294" i="15"/>
  <c r="AK1295" i="15"/>
  <c r="AK1296" i="15"/>
  <c r="AK1297" i="15"/>
  <c r="AK1298" i="15"/>
  <c r="AK1299" i="15"/>
  <c r="AK1300" i="15"/>
  <c r="AK1301" i="15"/>
  <c r="AK1302" i="15"/>
  <c r="AK1303" i="15"/>
  <c r="AK1304" i="15"/>
  <c r="AK1305" i="15"/>
  <c r="AK1306" i="15"/>
  <c r="AK1307" i="15"/>
  <c r="AK1308" i="15"/>
  <c r="AK1309" i="15"/>
  <c r="AK1310" i="15"/>
  <c r="AK1311" i="15"/>
  <c r="AK1312" i="15"/>
  <c r="AK1313" i="15"/>
  <c r="AK1314" i="15"/>
  <c r="AK1315" i="15"/>
  <c r="AK1316" i="15"/>
  <c r="AK1317" i="15"/>
  <c r="AK1318" i="15"/>
  <c r="AK1319" i="15"/>
  <c r="AK1320" i="15"/>
  <c r="AK1321" i="15"/>
  <c r="AK1322" i="15"/>
  <c r="AK1323" i="15"/>
  <c r="AK1324" i="15"/>
  <c r="AK1325" i="15"/>
  <c r="AK1326" i="15"/>
  <c r="AK1327" i="15"/>
  <c r="AK1328" i="15"/>
  <c r="AK1329" i="15"/>
  <c r="AK1330" i="15"/>
  <c r="AK1331" i="15"/>
  <c r="AK1332" i="15"/>
  <c r="AK1333" i="15"/>
  <c r="AK1346" i="15"/>
  <c r="AK1347" i="15"/>
  <c r="AK1348" i="15"/>
  <c r="AK1349" i="15"/>
  <c r="AK1350" i="15"/>
  <c r="AK1351" i="15"/>
  <c r="AK1352" i="15"/>
  <c r="AK1353" i="15"/>
  <c r="AK1354" i="15"/>
  <c r="AK1355" i="15"/>
  <c r="AK1356" i="15"/>
  <c r="AK1357" i="15"/>
  <c r="AK1358" i="15"/>
  <c r="AK1359" i="15"/>
  <c r="AK1360" i="15"/>
  <c r="AK1361" i="15"/>
  <c r="AK1362" i="15"/>
  <c r="AK1363" i="15"/>
  <c r="AK1364" i="15"/>
  <c r="AK1365" i="15"/>
  <c r="AK1366" i="15"/>
  <c r="AK1367" i="15"/>
  <c r="AK1368" i="15"/>
  <c r="AK1369" i="15"/>
  <c r="AK1370" i="15"/>
  <c r="AK1371" i="15"/>
  <c r="AK1372" i="15"/>
  <c r="AK1373" i="15"/>
  <c r="AK1374" i="15"/>
  <c r="AK1375" i="15"/>
  <c r="AK1376" i="15"/>
  <c r="AK1377" i="15"/>
  <c r="AK1378" i="15"/>
  <c r="AK1379" i="15"/>
  <c r="AK1380" i="15"/>
  <c r="AK1381" i="15"/>
  <c r="AK1382" i="15"/>
  <c r="AK1383" i="15"/>
  <c r="AK1384" i="15"/>
  <c r="AK1385" i="15"/>
  <c r="AK1386" i="15"/>
  <c r="AK1387" i="15"/>
  <c r="AK1388" i="15"/>
  <c r="AK1389" i="15"/>
  <c r="AK1390" i="15"/>
  <c r="AK1391" i="15"/>
  <c r="AK1392" i="15"/>
  <c r="AK1393" i="15"/>
  <c r="AK1394" i="15"/>
  <c r="AK1395" i="15"/>
  <c r="AK1396" i="15"/>
  <c r="AK1397" i="15"/>
  <c r="AK1398" i="15"/>
  <c r="AK1399" i="15"/>
  <c r="AK1400" i="15"/>
  <c r="AK1401" i="15"/>
  <c r="AK1402" i="15"/>
  <c r="AK1403" i="15"/>
  <c r="AK1404" i="15"/>
  <c r="AK1405" i="15"/>
  <c r="AK1406" i="15"/>
  <c r="AK1407" i="15"/>
  <c r="AK1408" i="15"/>
  <c r="AK1409" i="15"/>
  <c r="AK1410" i="15"/>
  <c r="AK1411" i="15"/>
  <c r="AK1412" i="15"/>
  <c r="AK1413" i="15"/>
  <c r="AK1414" i="15"/>
  <c r="AK1415" i="15"/>
  <c r="AK1416" i="15"/>
  <c r="AK1417" i="15"/>
  <c r="AK1418" i="15"/>
  <c r="AK1419" i="15"/>
  <c r="AK1420" i="15"/>
  <c r="AK1421" i="15"/>
  <c r="AK1422" i="15"/>
  <c r="AK1423" i="15"/>
  <c r="AK1424" i="15"/>
  <c r="AK1425" i="15"/>
  <c r="AK1426" i="15"/>
  <c r="AK1427" i="15"/>
  <c r="AK1428" i="15"/>
  <c r="AK1429" i="15"/>
  <c r="AK1442" i="15"/>
  <c r="AK1443" i="15"/>
  <c r="AK1444" i="15"/>
  <c r="AK1445" i="15"/>
  <c r="AK1446" i="15"/>
  <c r="AK1447" i="15"/>
  <c r="AK1448" i="15"/>
  <c r="AK1449" i="15"/>
  <c r="AK1450" i="15"/>
  <c r="AK1451" i="15"/>
  <c r="AK1452" i="15"/>
  <c r="AK1453" i="15"/>
  <c r="AK1454" i="15"/>
  <c r="AK1455" i="15"/>
  <c r="AK1456" i="15"/>
  <c r="AK1457" i="15"/>
  <c r="AK1458" i="15"/>
  <c r="AK1459" i="15"/>
  <c r="AK1460" i="15"/>
  <c r="AK1461" i="15"/>
  <c r="AK1462" i="15"/>
  <c r="AK1463" i="15"/>
  <c r="AK1464" i="15"/>
  <c r="AK1465" i="15"/>
  <c r="AK1466" i="15"/>
  <c r="AK1467" i="15"/>
  <c r="AK1468" i="15"/>
  <c r="AK1469" i="15"/>
  <c r="AK1470" i="15"/>
  <c r="AK1471" i="15"/>
  <c r="AK1472" i="15"/>
  <c r="AK1473" i="15"/>
  <c r="AK1474" i="15"/>
  <c r="AK1475" i="15"/>
  <c r="AK1476" i="15"/>
  <c r="AK1477" i="15"/>
  <c r="AK1478" i="15"/>
  <c r="AK1479" i="15"/>
  <c r="AK1480" i="15"/>
  <c r="AK1481" i="15"/>
  <c r="AK1482" i="15"/>
  <c r="AK1483" i="15"/>
  <c r="AK1484" i="15"/>
  <c r="AK1485" i="15"/>
  <c r="AK1486" i="15"/>
  <c r="AK1487" i="15"/>
  <c r="AK1488" i="15"/>
  <c r="AK1489" i="15"/>
  <c r="AK1490" i="15"/>
  <c r="AK1491" i="15"/>
  <c r="AK1492" i="15"/>
  <c r="AK1493" i="15"/>
  <c r="AK1494" i="15"/>
  <c r="AK1495" i="15"/>
  <c r="AK1496" i="15"/>
  <c r="AK1497" i="15"/>
  <c r="AK1498" i="15"/>
  <c r="AK1499" i="15"/>
  <c r="AK1500" i="15"/>
  <c r="AK1501" i="15"/>
  <c r="AK1502" i="15"/>
  <c r="AK1503" i="15"/>
  <c r="AK1504" i="15"/>
  <c r="AK1505" i="15"/>
  <c r="AK1506" i="15"/>
  <c r="AK1507" i="15"/>
  <c r="AK1508" i="15"/>
  <c r="AK1509" i="15"/>
  <c r="AK1510" i="15"/>
  <c r="AK1511" i="15"/>
  <c r="AK1512" i="15"/>
  <c r="AK1513" i="15"/>
  <c r="AK1514" i="15"/>
  <c r="AK1515" i="15"/>
  <c r="AK1516" i="15"/>
  <c r="AK1517" i="15"/>
  <c r="AK1518" i="15"/>
  <c r="AK1519" i="15"/>
  <c r="AK1520" i="15"/>
  <c r="AK1521" i="15"/>
  <c r="AK1522" i="15"/>
  <c r="AK1523" i="15"/>
  <c r="AK1524" i="15"/>
  <c r="AK1525" i="15"/>
  <c r="AK1538" i="15"/>
  <c r="AK1539" i="15"/>
  <c r="AK1540" i="15"/>
  <c r="AK1541" i="15"/>
  <c r="AK1542" i="15"/>
  <c r="AK1543" i="15"/>
  <c r="AK1544" i="15"/>
  <c r="AK1545" i="15"/>
  <c r="AK1546" i="15"/>
  <c r="AK1547" i="15"/>
  <c r="AK1548" i="15"/>
  <c r="AK1549" i="15"/>
  <c r="AK1550" i="15"/>
  <c r="AK1551" i="15"/>
  <c r="AK1552" i="15"/>
  <c r="AK1553" i="15"/>
  <c r="AK1554" i="15"/>
  <c r="AK1555" i="15"/>
  <c r="AK1556" i="15"/>
  <c r="AK1557" i="15"/>
  <c r="AK1558" i="15"/>
  <c r="AK1559" i="15"/>
  <c r="AK1560" i="15"/>
  <c r="AK1561" i="15"/>
  <c r="AK1562" i="15"/>
  <c r="AK1563" i="15"/>
  <c r="AK1564" i="15"/>
  <c r="AK1565" i="15"/>
  <c r="AK1566" i="15"/>
  <c r="AK1567" i="15"/>
  <c r="AK1568" i="15"/>
  <c r="AK1569" i="15"/>
  <c r="AK1570" i="15"/>
  <c r="AK1571" i="15"/>
  <c r="AK1572" i="15"/>
  <c r="AK1573" i="15"/>
  <c r="AK1574" i="15"/>
  <c r="AK1575" i="15"/>
  <c r="AK1576" i="15"/>
  <c r="AK1577" i="15"/>
  <c r="AK1578" i="15"/>
  <c r="AK1579" i="15"/>
  <c r="AK1580" i="15"/>
  <c r="AK1581" i="15"/>
  <c r="AK1582" i="15"/>
  <c r="AK1583" i="15"/>
  <c r="AK1584" i="15"/>
  <c r="AK1585" i="15"/>
  <c r="AK1586" i="15"/>
  <c r="AK1587" i="15"/>
  <c r="AK1588" i="15"/>
  <c r="AK1589" i="15"/>
  <c r="AK1590" i="15"/>
  <c r="AK1591" i="15"/>
  <c r="AK1592" i="15"/>
  <c r="AK1593" i="15"/>
  <c r="AK1594" i="15"/>
  <c r="AK1595" i="15"/>
  <c r="AK1596" i="15"/>
  <c r="AK1597" i="15"/>
  <c r="AK1598" i="15"/>
  <c r="AK1599" i="15"/>
  <c r="AK1600" i="15"/>
  <c r="AK1601" i="15"/>
  <c r="AK1602" i="15"/>
  <c r="AK1603" i="15"/>
  <c r="AK1604" i="15"/>
  <c r="AK1605" i="15"/>
  <c r="AK1606" i="15"/>
  <c r="AK1607" i="15"/>
  <c r="AK1608" i="15"/>
  <c r="AK1609" i="15"/>
  <c r="AK1610" i="15"/>
  <c r="AK1611" i="15"/>
  <c r="AK1612" i="15"/>
  <c r="AK1613" i="15"/>
  <c r="AK1614" i="15"/>
  <c r="AK1615" i="15"/>
  <c r="AK1616" i="15"/>
  <c r="AK1617" i="15"/>
  <c r="AK1618" i="15"/>
  <c r="AK1619" i="15"/>
  <c r="AK1620" i="15"/>
  <c r="AK1621" i="15"/>
  <c r="AK1634" i="15"/>
  <c r="AK1635" i="15"/>
  <c r="AK1636" i="15"/>
  <c r="AK1637" i="15"/>
  <c r="AK1638" i="15"/>
  <c r="AK1639" i="15"/>
  <c r="AK1640" i="15"/>
  <c r="AK1641" i="15"/>
  <c r="AK1642" i="15"/>
  <c r="AK1643" i="15"/>
  <c r="AK1644" i="15"/>
  <c r="AK1645" i="15"/>
  <c r="AK1646" i="15"/>
  <c r="AK1647" i="15"/>
  <c r="AK1648" i="15"/>
  <c r="AK1649" i="15"/>
  <c r="AK1650" i="15"/>
  <c r="AK1651" i="15"/>
  <c r="AK1652" i="15"/>
  <c r="AK1653" i="15"/>
  <c r="AK1654" i="15"/>
  <c r="AK1655" i="15"/>
  <c r="AK1656" i="15"/>
  <c r="AK1657" i="15"/>
  <c r="AK1658" i="15"/>
  <c r="AK1659" i="15"/>
  <c r="AK1660" i="15"/>
  <c r="AK1661" i="15"/>
  <c r="AK1662" i="15"/>
  <c r="AK1663" i="15"/>
  <c r="AK1664" i="15"/>
  <c r="AK1665" i="15"/>
  <c r="AK1666" i="15"/>
  <c r="AK1667" i="15"/>
  <c r="AK1668" i="15"/>
  <c r="AK1669" i="15"/>
  <c r="AK1670" i="15"/>
  <c r="AK1671" i="15"/>
  <c r="AK1672" i="15"/>
  <c r="AK1673" i="15"/>
  <c r="AK1674" i="15"/>
  <c r="AK1675" i="15"/>
  <c r="AK1676" i="15"/>
  <c r="AK1677" i="15"/>
  <c r="AK1678" i="15"/>
  <c r="AK1679" i="15"/>
  <c r="AK1680" i="15"/>
  <c r="AK1681" i="15"/>
  <c r="AK1682" i="15"/>
  <c r="AK1683" i="15"/>
  <c r="AK1684" i="15"/>
  <c r="AK1685" i="15"/>
  <c r="AK1686" i="15"/>
  <c r="AK1687" i="15"/>
  <c r="AK1688" i="15"/>
  <c r="AK1689" i="15"/>
  <c r="AK1690" i="15"/>
  <c r="AK1691" i="15"/>
  <c r="AK1692" i="15"/>
  <c r="AK1693" i="15"/>
  <c r="AK1694" i="15"/>
  <c r="AK1695" i="15"/>
  <c r="AK1696" i="15"/>
  <c r="AK1697" i="15"/>
  <c r="AK1698" i="15"/>
  <c r="AK1699" i="15"/>
  <c r="AK1700" i="15"/>
  <c r="AK1701" i="15"/>
  <c r="AK1702" i="15"/>
  <c r="AK1703" i="15"/>
  <c r="AK1704" i="15"/>
  <c r="AK1705" i="15"/>
  <c r="AK1706" i="15"/>
  <c r="AK1707" i="15"/>
  <c r="AK1708" i="15"/>
  <c r="AK1709" i="15"/>
  <c r="AK1710" i="15"/>
  <c r="AK1711" i="15"/>
  <c r="AK1712" i="15"/>
  <c r="AK1713" i="15"/>
  <c r="AK1714" i="15"/>
  <c r="AK1715" i="15"/>
  <c r="AK1716" i="15"/>
  <c r="AK1717" i="15"/>
  <c r="AK2" i="15"/>
  <c r="A1262" i="14"/>
  <c r="A1263" i="14"/>
  <c r="A1264" i="14"/>
  <c r="A1265" i="14"/>
  <c r="A1266" i="14"/>
  <c r="A1267" i="14"/>
  <c r="A1268" i="14"/>
  <c r="A1269" i="14"/>
  <c r="A1270" i="14"/>
  <c r="A1271" i="14"/>
  <c r="A1272" i="14"/>
  <c r="A1273" i="14"/>
  <c r="A1274" i="14"/>
  <c r="A1275" i="14"/>
  <c r="A1276" i="14"/>
  <c r="A1277" i="14"/>
  <c r="A1278" i="14"/>
  <c r="A1279" i="14"/>
  <c r="A1280" i="14"/>
  <c r="A1281" i="14"/>
  <c r="A1282" i="14"/>
  <c r="A1283" i="14"/>
  <c r="A1284" i="14"/>
  <c r="A1285" i="14"/>
  <c r="A1286" i="14"/>
  <c r="A1287" i="14"/>
  <c r="A1288" i="14"/>
  <c r="A1289" i="14"/>
  <c r="A1290" i="14"/>
  <c r="A1291" i="14"/>
  <c r="A1292" i="14"/>
  <c r="A1293" i="14"/>
  <c r="A1294" i="14"/>
  <c r="A1295" i="14"/>
  <c r="A1296" i="14"/>
  <c r="A1297" i="14"/>
  <c r="A1298" i="14"/>
  <c r="A1299" i="14"/>
  <c r="A1300" i="14"/>
  <c r="A1301" i="14"/>
  <c r="A1302" i="14"/>
  <c r="A1303" i="14"/>
  <c r="A1304" i="14"/>
  <c r="A1305" i="14"/>
  <c r="A1306" i="14"/>
  <c r="A1307" i="14"/>
  <c r="A1308" i="14"/>
  <c r="A1309" i="14"/>
  <c r="A1310" i="14"/>
  <c r="A1311" i="14"/>
  <c r="A1312" i="14"/>
  <c r="A1313" i="14"/>
  <c r="A1314" i="14"/>
  <c r="A1315" i="14"/>
  <c r="A1316" i="14"/>
  <c r="A1317" i="14"/>
  <c r="A1318" i="14"/>
  <c r="A1319" i="14"/>
  <c r="A1320" i="14"/>
  <c r="A1321" i="14"/>
  <c r="A1322" i="14"/>
  <c r="A1323" i="14"/>
  <c r="A1324" i="14"/>
  <c r="A1325" i="14"/>
  <c r="A1326" i="14"/>
  <c r="A1327" i="14"/>
  <c r="A1328" i="14"/>
  <c r="A1329" i="14"/>
  <c r="A1330" i="14"/>
  <c r="A1331" i="14"/>
  <c r="A1332" i="14"/>
  <c r="A1333" i="14"/>
  <c r="A1334" i="14"/>
  <c r="A1335" i="14"/>
  <c r="A1336" i="14"/>
  <c r="A1337" i="14"/>
  <c r="A1338" i="14"/>
  <c r="A1339" i="14"/>
  <c r="A1340" i="14"/>
  <c r="A1341" i="14"/>
  <c r="A1342" i="14"/>
  <c r="A1343" i="14"/>
  <c r="A1344" i="14"/>
  <c r="A1345" i="14"/>
  <c r="A1346" i="14"/>
  <c r="A1347" i="14"/>
  <c r="A1348" i="14"/>
  <c r="A1349" i="14"/>
  <c r="A1350" i="14"/>
  <c r="A1351" i="14"/>
  <c r="A1352" i="14"/>
  <c r="A1353" i="14"/>
  <c r="A1354" i="14"/>
  <c r="A1355" i="14"/>
  <c r="A1356" i="14"/>
  <c r="A1357" i="14"/>
  <c r="A1358" i="14"/>
  <c r="A1359" i="14"/>
  <c r="A1360" i="14"/>
  <c r="A1361" i="14"/>
  <c r="A1362" i="14"/>
  <c r="A1363" i="14"/>
  <c r="A1364" i="14"/>
  <c r="A1365" i="14"/>
  <c r="A1366" i="14"/>
  <c r="A1367" i="14"/>
  <c r="A1368" i="14"/>
  <c r="A1369" i="14"/>
  <c r="A1370" i="14"/>
  <c r="A1371" i="14"/>
  <c r="A1372" i="14"/>
  <c r="A1373" i="14"/>
  <c r="A1374" i="14"/>
  <c r="A1375" i="14"/>
  <c r="A1376" i="14"/>
  <c r="A1377" i="14"/>
  <c r="A1378" i="14"/>
  <c r="A1379" i="14"/>
  <c r="A1380" i="14"/>
  <c r="A1381" i="14"/>
  <c r="A1382" i="14"/>
  <c r="A1383" i="14"/>
  <c r="A1384" i="14"/>
  <c r="A1385" i="14"/>
  <c r="A1386" i="14"/>
  <c r="A1387" i="14"/>
  <c r="A1388" i="14"/>
  <c r="A1389" i="14"/>
  <c r="A1390" i="14"/>
  <c r="A1391" i="14"/>
  <c r="A1392" i="14"/>
  <c r="A1393" i="14"/>
  <c r="A1394" i="14"/>
  <c r="A1395" i="14"/>
  <c r="A1396" i="14"/>
  <c r="A1397" i="14"/>
  <c r="A1398" i="14"/>
  <c r="A1399" i="14"/>
  <c r="A1400" i="14"/>
  <c r="A1401" i="14"/>
  <c r="A1402" i="14"/>
  <c r="A1403" i="14"/>
  <c r="A1404" i="14"/>
  <c r="A1405" i="14"/>
  <c r="A1406" i="14"/>
  <c r="A1407" i="14"/>
  <c r="A1408" i="14"/>
  <c r="A1409" i="14"/>
  <c r="A1410" i="14"/>
  <c r="A1411" i="14"/>
  <c r="A1412" i="14"/>
  <c r="A1413" i="14"/>
  <c r="A1414" i="14"/>
  <c r="A1415" i="14"/>
  <c r="A1416" i="14"/>
  <c r="A1417" i="14"/>
  <c r="A1418" i="14"/>
  <c r="A1419" i="14"/>
  <c r="A1420" i="14"/>
  <c r="A1421" i="14"/>
  <c r="A1422" i="14"/>
  <c r="A1423" i="14"/>
  <c r="A1424" i="14"/>
  <c r="A1425" i="14"/>
  <c r="A1426" i="14"/>
  <c r="A1427" i="14"/>
  <c r="A1428" i="14"/>
  <c r="A1429" i="14"/>
  <c r="A1430" i="14"/>
  <c r="A1431" i="14"/>
  <c r="A1432" i="14"/>
  <c r="A1433" i="14"/>
  <c r="A1434" i="14"/>
  <c r="A1435" i="14"/>
  <c r="A1436" i="14"/>
  <c r="A1437" i="14"/>
  <c r="A1438" i="14"/>
  <c r="A1439" i="14"/>
  <c r="A1440" i="14"/>
  <c r="A1441" i="14"/>
  <c r="A1442" i="14"/>
  <c r="A1443" i="14"/>
  <c r="A1444" i="14"/>
  <c r="A1445" i="14"/>
  <c r="A1446" i="14"/>
  <c r="A1447" i="14"/>
  <c r="A1448" i="14"/>
  <c r="A1449" i="14"/>
  <c r="A1450" i="14"/>
  <c r="A1451" i="14"/>
  <c r="A1452" i="14"/>
  <c r="A1453" i="14"/>
  <c r="A1454" i="14"/>
  <c r="A1455" i="14"/>
  <c r="A1456" i="14"/>
  <c r="A1457" i="14"/>
  <c r="A1458" i="14"/>
  <c r="A1459" i="14"/>
  <c r="A1460" i="14"/>
  <c r="A1461" i="14"/>
  <c r="A1462" i="14"/>
  <c r="A1463" i="14"/>
  <c r="A1464" i="14"/>
  <c r="A1465" i="14"/>
  <c r="A1466" i="14"/>
  <c r="A1467" i="14"/>
  <c r="A1468" i="14"/>
  <c r="A1469" i="14"/>
  <c r="A1470" i="14"/>
  <c r="A1471" i="14"/>
  <c r="A1472" i="14"/>
  <c r="A1473" i="14"/>
  <c r="A1474" i="14"/>
  <c r="A1475" i="14"/>
  <c r="A1476" i="14"/>
  <c r="A1477" i="14"/>
  <c r="A1478" i="14"/>
  <c r="A1479" i="14"/>
  <c r="A1480" i="14"/>
  <c r="A1481" i="14"/>
  <c r="A1482" i="14"/>
  <c r="A1483" i="14"/>
  <c r="A1484" i="14"/>
  <c r="A1485" i="14"/>
  <c r="A1486" i="14"/>
  <c r="A1487" i="14"/>
  <c r="A1488" i="14"/>
  <c r="A1489" i="14"/>
  <c r="A1490" i="14"/>
  <c r="A1491" i="14"/>
  <c r="A1492" i="14"/>
  <c r="A1493" i="14"/>
  <c r="A1494" i="14"/>
  <c r="A1495" i="14"/>
  <c r="A1496" i="14"/>
  <c r="A1497" i="14"/>
  <c r="A1498" i="14"/>
  <c r="A1499" i="14"/>
  <c r="A1500" i="14"/>
  <c r="A1501" i="14"/>
  <c r="A1502" i="14"/>
  <c r="A1503" i="14"/>
  <c r="A1504" i="14"/>
  <c r="A1505" i="14"/>
  <c r="A1506" i="14"/>
  <c r="A1507" i="14"/>
  <c r="A1508" i="14"/>
  <c r="A1509" i="14"/>
  <c r="A1510" i="14"/>
  <c r="A1511" i="14"/>
  <c r="A1512" i="14"/>
  <c r="A1513" i="14"/>
  <c r="I16" i="15"/>
  <c r="J16" i="15"/>
  <c r="K16" i="15"/>
  <c r="L16" i="15"/>
  <c r="M16" i="15"/>
  <c r="N16" i="15"/>
  <c r="O16" i="15"/>
  <c r="P16" i="15"/>
  <c r="Q16" i="15"/>
  <c r="R16" i="15"/>
  <c r="S16" i="15"/>
  <c r="T16" i="15"/>
  <c r="U16" i="15"/>
  <c r="V16" i="15"/>
  <c r="W16" i="15"/>
  <c r="X16" i="15"/>
  <c r="Y16" i="15"/>
  <c r="Z16" i="15"/>
  <c r="I17" i="15"/>
  <c r="J17" i="15"/>
  <c r="K17" i="15"/>
  <c r="L17" i="15"/>
  <c r="M17" i="15"/>
  <c r="N17" i="15"/>
  <c r="O17" i="15"/>
  <c r="P17" i="15"/>
  <c r="Q17" i="15"/>
  <c r="R17" i="15"/>
  <c r="S17" i="15"/>
  <c r="T17" i="15"/>
  <c r="U17" i="15"/>
  <c r="V17" i="15"/>
  <c r="W17" i="15"/>
  <c r="X17" i="15"/>
  <c r="Y17" i="15"/>
  <c r="Z17" i="15"/>
  <c r="I18" i="15"/>
  <c r="J18" i="15"/>
  <c r="K18" i="15"/>
  <c r="L18" i="15"/>
  <c r="M18" i="15"/>
  <c r="N18" i="15"/>
  <c r="O18" i="15"/>
  <c r="P18" i="15"/>
  <c r="Q18" i="15"/>
  <c r="R18" i="15"/>
  <c r="S18" i="15"/>
  <c r="T18" i="15"/>
  <c r="U18" i="15"/>
  <c r="V18" i="15"/>
  <c r="W18" i="15"/>
  <c r="X18" i="15"/>
  <c r="Y18" i="15"/>
  <c r="Z18" i="15"/>
  <c r="I19" i="15"/>
  <c r="J19" i="15"/>
  <c r="K19" i="15"/>
  <c r="L19" i="15"/>
  <c r="M19" i="15"/>
  <c r="N19" i="15"/>
  <c r="O19" i="15"/>
  <c r="P19" i="15"/>
  <c r="Q19" i="15"/>
  <c r="R19" i="15"/>
  <c r="S19" i="15"/>
  <c r="T19" i="15"/>
  <c r="U19" i="15"/>
  <c r="V19" i="15"/>
  <c r="W19" i="15"/>
  <c r="X19" i="15"/>
  <c r="Y19" i="15"/>
  <c r="Z19" i="15"/>
  <c r="I20" i="15"/>
  <c r="J20" i="15"/>
  <c r="K20" i="15"/>
  <c r="L20" i="15"/>
  <c r="M20" i="15"/>
  <c r="N20" i="15"/>
  <c r="O20" i="15"/>
  <c r="P20" i="15"/>
  <c r="Q20" i="15"/>
  <c r="R20" i="15"/>
  <c r="S20" i="15"/>
  <c r="T20" i="15"/>
  <c r="U20" i="15"/>
  <c r="V20" i="15"/>
  <c r="W20" i="15"/>
  <c r="X20" i="15"/>
  <c r="Y20" i="15"/>
  <c r="Z20" i="15"/>
  <c r="I21" i="15"/>
  <c r="J21" i="15"/>
  <c r="K21" i="15"/>
  <c r="L21" i="15"/>
  <c r="M21" i="15"/>
  <c r="N21" i="15"/>
  <c r="O21" i="15"/>
  <c r="P21" i="15"/>
  <c r="Q21" i="15"/>
  <c r="R21" i="15"/>
  <c r="S21" i="15"/>
  <c r="T21" i="15"/>
  <c r="U21" i="15"/>
  <c r="V21" i="15"/>
  <c r="W21" i="15"/>
  <c r="X21" i="15"/>
  <c r="Y21" i="15"/>
  <c r="Z21" i="15"/>
  <c r="I22" i="15"/>
  <c r="J22" i="15"/>
  <c r="K22" i="15"/>
  <c r="L22" i="15"/>
  <c r="M22" i="15"/>
  <c r="N22" i="15"/>
  <c r="O22" i="15"/>
  <c r="P22" i="15"/>
  <c r="Q22" i="15"/>
  <c r="R22" i="15"/>
  <c r="S22" i="15"/>
  <c r="T22" i="15"/>
  <c r="U22" i="15"/>
  <c r="V22" i="15"/>
  <c r="W22" i="15"/>
  <c r="X22" i="15"/>
  <c r="Y22" i="15"/>
  <c r="Z22" i="15"/>
  <c r="I23" i="15"/>
  <c r="J23" i="15"/>
  <c r="K23" i="15"/>
  <c r="L23" i="15"/>
  <c r="M23" i="15"/>
  <c r="N23" i="15"/>
  <c r="O23" i="15"/>
  <c r="P23" i="15"/>
  <c r="Q23" i="15"/>
  <c r="R23" i="15"/>
  <c r="S23" i="15"/>
  <c r="T23" i="15"/>
  <c r="U23" i="15"/>
  <c r="V23" i="15"/>
  <c r="W23" i="15"/>
  <c r="X23" i="15"/>
  <c r="Y23" i="15"/>
  <c r="Z23" i="15"/>
  <c r="I24" i="15"/>
  <c r="J24" i="15"/>
  <c r="K24" i="15"/>
  <c r="L24" i="15"/>
  <c r="M24" i="15"/>
  <c r="N24" i="15"/>
  <c r="O24" i="15"/>
  <c r="P24" i="15"/>
  <c r="Q24" i="15"/>
  <c r="R24" i="15"/>
  <c r="S24" i="15"/>
  <c r="T24" i="15"/>
  <c r="U24" i="15"/>
  <c r="V24" i="15"/>
  <c r="W24" i="15"/>
  <c r="X24" i="15"/>
  <c r="Y24" i="15"/>
  <c r="Z24" i="15"/>
  <c r="I25" i="15"/>
  <c r="J25" i="15"/>
  <c r="K25" i="15"/>
  <c r="L25" i="15"/>
  <c r="M25" i="15"/>
  <c r="N25" i="15"/>
  <c r="O25" i="15"/>
  <c r="P25" i="15"/>
  <c r="Q25" i="15"/>
  <c r="R25" i="15"/>
  <c r="S25" i="15"/>
  <c r="T25" i="15"/>
  <c r="U25" i="15"/>
  <c r="V25" i="15"/>
  <c r="W25" i="15"/>
  <c r="X25" i="15"/>
  <c r="Y25" i="15"/>
  <c r="Z25" i="15"/>
  <c r="I26" i="15"/>
  <c r="J26" i="15"/>
  <c r="K26" i="15"/>
  <c r="L26" i="15"/>
  <c r="M26" i="15"/>
  <c r="N26" i="15"/>
  <c r="O26" i="15"/>
  <c r="P26" i="15"/>
  <c r="Q26" i="15"/>
  <c r="R26" i="15"/>
  <c r="S26" i="15"/>
  <c r="T26" i="15"/>
  <c r="U26" i="15"/>
  <c r="V26" i="15"/>
  <c r="W26" i="15"/>
  <c r="X26" i="15"/>
  <c r="Y26" i="15"/>
  <c r="Z26" i="15"/>
  <c r="J15" i="15"/>
  <c r="K15" i="15"/>
  <c r="L15" i="15"/>
  <c r="M15" i="15"/>
  <c r="N15" i="15"/>
  <c r="O15" i="15"/>
  <c r="P15" i="15"/>
  <c r="Q15" i="15"/>
  <c r="R15" i="15"/>
  <c r="S15" i="15"/>
  <c r="T15" i="15"/>
  <c r="U15" i="15"/>
  <c r="V15" i="15"/>
  <c r="W15" i="15"/>
  <c r="X15" i="15"/>
  <c r="Y15" i="15"/>
  <c r="Z15" i="15"/>
  <c r="I15" i="15"/>
  <c r="D16" i="15"/>
  <c r="E16" i="15"/>
  <c r="F16" i="15"/>
  <c r="G16" i="15"/>
  <c r="H16" i="15"/>
  <c r="D17" i="15"/>
  <c r="E17" i="15"/>
  <c r="F17" i="15"/>
  <c r="G17" i="15"/>
  <c r="H17" i="15"/>
  <c r="D18" i="15"/>
  <c r="E18" i="15"/>
  <c r="F18" i="15"/>
  <c r="G18" i="15"/>
  <c r="H18" i="15"/>
  <c r="D19" i="15"/>
  <c r="E19" i="15"/>
  <c r="F19" i="15"/>
  <c r="G19" i="15"/>
  <c r="H19" i="15"/>
  <c r="D20" i="15"/>
  <c r="E20" i="15"/>
  <c r="F20" i="15"/>
  <c r="G20" i="15"/>
  <c r="H20" i="15"/>
  <c r="D21" i="15"/>
  <c r="E21" i="15"/>
  <c r="F21" i="15"/>
  <c r="G21" i="15"/>
  <c r="H21" i="15"/>
  <c r="D22" i="15"/>
  <c r="E22" i="15"/>
  <c r="F22" i="15"/>
  <c r="G22" i="15"/>
  <c r="H22" i="15"/>
  <c r="D23" i="15"/>
  <c r="E23" i="15"/>
  <c r="F23" i="15"/>
  <c r="G23" i="15"/>
  <c r="H23" i="15"/>
  <c r="D24" i="15"/>
  <c r="E24" i="15"/>
  <c r="F24" i="15"/>
  <c r="G24" i="15"/>
  <c r="H24" i="15"/>
  <c r="D25" i="15"/>
  <c r="E25" i="15"/>
  <c r="F25" i="15"/>
  <c r="G25" i="15"/>
  <c r="H25" i="15"/>
  <c r="D26" i="15"/>
  <c r="E26" i="15"/>
  <c r="F26" i="15"/>
  <c r="G26" i="15"/>
  <c r="H26" i="15"/>
  <c r="E15" i="15"/>
  <c r="F15" i="15"/>
  <c r="G15" i="15"/>
  <c r="H15" i="15"/>
  <c r="D15" i="15"/>
  <c r="O6" i="14"/>
  <c r="O4" i="14"/>
  <c r="A1261" i="14"/>
  <c r="A1260" i="14"/>
  <c r="A1259" i="14"/>
  <c r="A1258" i="14"/>
  <c r="A1257" i="14"/>
  <c r="A1256" i="14"/>
  <c r="A1255" i="14"/>
  <c r="A1254" i="14"/>
  <c r="A1253" i="14"/>
  <c r="A1252" i="14"/>
  <c r="A1251" i="14"/>
  <c r="A1250" i="14"/>
  <c r="A1249" i="14"/>
  <c r="A1248" i="14"/>
  <c r="A1247" i="14"/>
  <c r="A1246" i="14"/>
  <c r="A1245" i="14"/>
  <c r="A1244" i="14"/>
  <c r="A1243" i="14"/>
  <c r="A1242" i="14"/>
  <c r="A1241" i="14"/>
  <c r="A1240" i="14"/>
  <c r="A1239" i="14"/>
  <c r="A1238" i="14"/>
  <c r="A1237" i="14"/>
  <c r="A1236" i="14"/>
  <c r="A1235" i="14"/>
  <c r="A1234" i="14"/>
  <c r="A1233" i="14"/>
  <c r="A1232" i="14"/>
  <c r="A1231" i="14"/>
  <c r="A1230" i="14"/>
  <c r="A1229" i="14"/>
  <c r="A1228" i="14"/>
  <c r="A1227" i="14"/>
  <c r="A1226" i="14"/>
  <c r="A1225" i="14"/>
  <c r="A1224" i="14"/>
  <c r="A1223" i="14"/>
  <c r="A1222" i="14"/>
  <c r="A1221" i="14"/>
  <c r="A1220" i="14"/>
  <c r="A1219" i="14"/>
  <c r="A1218" i="14"/>
  <c r="A1217" i="14"/>
  <c r="A1216" i="14"/>
  <c r="A1215" i="14"/>
  <c r="A1214" i="14"/>
  <c r="A1213" i="14"/>
  <c r="A1212" i="14"/>
  <c r="A1211" i="14"/>
  <c r="A1210" i="14"/>
  <c r="A1209" i="14"/>
  <c r="A1208" i="14"/>
  <c r="A1207" i="14"/>
  <c r="A1206" i="14"/>
  <c r="A1205" i="14"/>
  <c r="A1204" i="14"/>
  <c r="A1203" i="14"/>
  <c r="A1202" i="14"/>
  <c r="A1201" i="14"/>
  <c r="A1200" i="14"/>
  <c r="A1199" i="14"/>
  <c r="A1198" i="14"/>
  <c r="A1197" i="14"/>
  <c r="A1196" i="14"/>
  <c r="A1195" i="14"/>
  <c r="A1194" i="14"/>
  <c r="A1193" i="14"/>
  <c r="A1192" i="14"/>
  <c r="A1191" i="14"/>
  <c r="A1190" i="14"/>
  <c r="A1189" i="14"/>
  <c r="A1188" i="14"/>
  <c r="A1187" i="14"/>
  <c r="A1186" i="14"/>
  <c r="A1185" i="14"/>
  <c r="A1184" i="14"/>
  <c r="A1183" i="14"/>
  <c r="A1182" i="14"/>
  <c r="A1181" i="14"/>
  <c r="A1180" i="14"/>
  <c r="A1179" i="14"/>
  <c r="A1178" i="14"/>
  <c r="A1177" i="14"/>
  <c r="A1176" i="14"/>
  <c r="A1175" i="14"/>
  <c r="A1174" i="14"/>
  <c r="A1173" i="14"/>
  <c r="A1172" i="14"/>
  <c r="A1171" i="14"/>
  <c r="A1170" i="14"/>
  <c r="A1169" i="14"/>
  <c r="A1168" i="14"/>
  <c r="A1167" i="14"/>
  <c r="A1166" i="14"/>
  <c r="A1165" i="14"/>
  <c r="A1164" i="14"/>
  <c r="A1163" i="14"/>
  <c r="A1162" i="14"/>
  <c r="A1161" i="14"/>
  <c r="A1160" i="14"/>
  <c r="A1159" i="14"/>
  <c r="A1158" i="14"/>
  <c r="A1157" i="14"/>
  <c r="A1156" i="14"/>
  <c r="A1155" i="14"/>
  <c r="A1154" i="14"/>
  <c r="A1153" i="14"/>
  <c r="A1152" i="14"/>
  <c r="A1151" i="14"/>
  <c r="A1150" i="14"/>
  <c r="A1149" i="14"/>
  <c r="A1148" i="14"/>
  <c r="A1147" i="14"/>
  <c r="A1146" i="14"/>
  <c r="A1145" i="14"/>
  <c r="A1144" i="14"/>
  <c r="A1143" i="14"/>
  <c r="A1142" i="14"/>
  <c r="A1141" i="14"/>
  <c r="A1140" i="14"/>
  <c r="A1139" i="14"/>
  <c r="A1138" i="14"/>
  <c r="A1137" i="14"/>
  <c r="A1136" i="14"/>
  <c r="A1135" i="14"/>
  <c r="A1134" i="14"/>
  <c r="A1133" i="14"/>
  <c r="A1132" i="14"/>
  <c r="A1131" i="14"/>
  <c r="A1130" i="14"/>
  <c r="A1129" i="14"/>
  <c r="A1128" i="14"/>
  <c r="A1127" i="14"/>
  <c r="A1126" i="14"/>
  <c r="A1125" i="14"/>
  <c r="A1124" i="14"/>
  <c r="A1123" i="14"/>
  <c r="A1122" i="14"/>
  <c r="A1121" i="14"/>
  <c r="A1120" i="14"/>
  <c r="A1119" i="14"/>
  <c r="A1118" i="14"/>
  <c r="A1117" i="14"/>
  <c r="A1116" i="14"/>
  <c r="A1115" i="14"/>
  <c r="A1114" i="14"/>
  <c r="A1113" i="14"/>
  <c r="A1112" i="14"/>
  <c r="A1111" i="14"/>
  <c r="A1110" i="14"/>
  <c r="A1109" i="14"/>
  <c r="A1108" i="14"/>
  <c r="A1107" i="14"/>
  <c r="A1106" i="14"/>
  <c r="A1105" i="14"/>
  <c r="A1104" i="14"/>
  <c r="A1103" i="14"/>
  <c r="A1102" i="14"/>
  <c r="A1101" i="14"/>
  <c r="A1100" i="14"/>
  <c r="A1099" i="14"/>
  <c r="A1098" i="14"/>
  <c r="A1097" i="14"/>
  <c r="A1096" i="14"/>
  <c r="A1095" i="14"/>
  <c r="A1094" i="14"/>
  <c r="A1093" i="14"/>
  <c r="A1092" i="14"/>
  <c r="A1091" i="14"/>
  <c r="A1090" i="14"/>
  <c r="A1089" i="14"/>
  <c r="A1088" i="14"/>
  <c r="A1087" i="14"/>
  <c r="A1086" i="14"/>
  <c r="A1085" i="14"/>
  <c r="A1084" i="14"/>
  <c r="A1083" i="14"/>
  <c r="A1082" i="14"/>
  <c r="A1081" i="14"/>
  <c r="A1080" i="14"/>
  <c r="A1079" i="14"/>
  <c r="A1078" i="14"/>
  <c r="A1077" i="14"/>
  <c r="A1076" i="14"/>
  <c r="A1075" i="14"/>
  <c r="A1074" i="14"/>
  <c r="A1073" i="14"/>
  <c r="A1072" i="14"/>
  <c r="A1071" i="14"/>
  <c r="A1070" i="14"/>
  <c r="A1069" i="14"/>
  <c r="A1068" i="14"/>
  <c r="A1067" i="14"/>
  <c r="A1066" i="14"/>
  <c r="A1065" i="14"/>
  <c r="A1064" i="14"/>
  <c r="A1063" i="14"/>
  <c r="A1062" i="14"/>
  <c r="A1061" i="14"/>
  <c r="A1060" i="14"/>
  <c r="A1059" i="14"/>
  <c r="A1058" i="14"/>
  <c r="A1057" i="14"/>
  <c r="A1056" i="14"/>
  <c r="A1055" i="14"/>
  <c r="A1054" i="14"/>
  <c r="A1053" i="14"/>
  <c r="A1052" i="14"/>
  <c r="A1051" i="14"/>
  <c r="A1050" i="14"/>
  <c r="A1049" i="14"/>
  <c r="A1048" i="14"/>
  <c r="A1047" i="14"/>
  <c r="A1046" i="14"/>
  <c r="A1045" i="14"/>
  <c r="A1044" i="14"/>
  <c r="A1043" i="14"/>
  <c r="A1042" i="14"/>
  <c r="A1041" i="14"/>
  <c r="A1040" i="14"/>
  <c r="A1039" i="14"/>
  <c r="A1038" i="14"/>
  <c r="A1037" i="14"/>
  <c r="A1036" i="14"/>
  <c r="A1035" i="14"/>
  <c r="A1034" i="14"/>
  <c r="A1033" i="14"/>
  <c r="A1032" i="14"/>
  <c r="A1031" i="14"/>
  <c r="A1030" i="14"/>
  <c r="A1029" i="14"/>
  <c r="A1028" i="14"/>
  <c r="A1027" i="14"/>
  <c r="A1026" i="14"/>
  <c r="A1025" i="14"/>
  <c r="A1024" i="14"/>
  <c r="A1023" i="14"/>
  <c r="A1022" i="14"/>
  <c r="A1021" i="14"/>
  <c r="A1020" i="14"/>
  <c r="A1019" i="14"/>
  <c r="A1018" i="14"/>
  <c r="A1017" i="14"/>
  <c r="A1016" i="14"/>
  <c r="A1015" i="14"/>
  <c r="A1014" i="14"/>
  <c r="A1013" i="14"/>
  <c r="A1012" i="14"/>
  <c r="A1011" i="14"/>
  <c r="A1010" i="14"/>
  <c r="A1009" i="14"/>
  <c r="A1008" i="14"/>
  <c r="A1007" i="14"/>
  <c r="A1006" i="14"/>
  <c r="A1005" i="14"/>
  <c r="A1004" i="14"/>
  <c r="A1003" i="14"/>
  <c r="A1002" i="14"/>
  <c r="A1001" i="14"/>
  <c r="A1000" i="14"/>
  <c r="A999" i="14"/>
  <c r="A998" i="14"/>
  <c r="A997" i="14"/>
  <c r="A996" i="14"/>
  <c r="A995" i="14"/>
  <c r="A994" i="14"/>
  <c r="A993" i="14"/>
  <c r="A992" i="14"/>
  <c r="A991" i="14"/>
  <c r="A990" i="14"/>
  <c r="A989" i="14"/>
  <c r="A988" i="14"/>
  <c r="A987" i="14"/>
  <c r="A986" i="14"/>
  <c r="A985" i="14"/>
  <c r="A984" i="14"/>
  <c r="A983" i="14"/>
  <c r="A982" i="14"/>
  <c r="A981" i="14"/>
  <c r="A980" i="14"/>
  <c r="A979" i="14"/>
  <c r="A978" i="14"/>
  <c r="A977" i="14"/>
  <c r="A976" i="14"/>
  <c r="A975" i="14"/>
  <c r="A974" i="14"/>
  <c r="A973" i="14"/>
  <c r="A972" i="14"/>
  <c r="A971" i="14"/>
  <c r="A970" i="14"/>
  <c r="A969" i="14"/>
  <c r="A968" i="14"/>
  <c r="A967" i="14"/>
  <c r="A966" i="14"/>
  <c r="A965" i="14"/>
  <c r="A964" i="14"/>
  <c r="A963" i="14"/>
  <c r="A962" i="14"/>
  <c r="A961" i="14"/>
  <c r="A960" i="14"/>
  <c r="A959" i="14"/>
  <c r="A958" i="14"/>
  <c r="A957" i="14"/>
  <c r="A956" i="14"/>
  <c r="A955" i="14"/>
  <c r="A954" i="14"/>
  <c r="A953" i="14"/>
  <c r="A952" i="14"/>
  <c r="A951" i="14"/>
  <c r="A950" i="14"/>
  <c r="A949" i="14"/>
  <c r="A948" i="14"/>
  <c r="A947" i="14"/>
  <c r="A946" i="14"/>
  <c r="A945" i="14"/>
  <c r="A944" i="14"/>
  <c r="A943" i="14"/>
  <c r="A942" i="14"/>
  <c r="A941" i="14"/>
  <c r="A940" i="14"/>
  <c r="A939" i="14"/>
  <c r="A938" i="14"/>
  <c r="A937" i="14"/>
  <c r="A936" i="14"/>
  <c r="A935" i="14"/>
  <c r="A934" i="14"/>
  <c r="A933" i="14"/>
  <c r="A932" i="14"/>
  <c r="A931" i="14"/>
  <c r="A930" i="14"/>
  <c r="A929" i="14"/>
  <c r="A928" i="14"/>
  <c r="A927" i="14"/>
  <c r="A926" i="14"/>
  <c r="A925" i="14"/>
  <c r="A924" i="14"/>
  <c r="A923" i="14"/>
  <c r="A922" i="14"/>
  <c r="A921" i="14"/>
  <c r="A920" i="14"/>
  <c r="A919" i="14"/>
  <c r="A918" i="14"/>
  <c r="A917" i="14"/>
  <c r="A916" i="14"/>
  <c r="A915" i="14"/>
  <c r="A914" i="14"/>
  <c r="A913" i="14"/>
  <c r="A912" i="14"/>
  <c r="A911" i="14"/>
  <c r="A910" i="14"/>
  <c r="A909" i="14"/>
  <c r="A908" i="14"/>
  <c r="A907" i="14"/>
  <c r="A906" i="14"/>
  <c r="A905" i="14"/>
  <c r="A904" i="14"/>
  <c r="A903" i="14"/>
  <c r="A902" i="14"/>
  <c r="A901" i="14"/>
  <c r="A900" i="14"/>
  <c r="A899" i="14"/>
  <c r="A898" i="14"/>
  <c r="A897" i="14"/>
  <c r="A896" i="14"/>
  <c r="A895" i="14"/>
  <c r="A894" i="14"/>
  <c r="A893" i="14"/>
  <c r="A892" i="14"/>
  <c r="A891" i="14"/>
  <c r="A890" i="14"/>
  <c r="A889" i="14"/>
  <c r="A888" i="14"/>
  <c r="A887" i="14"/>
  <c r="A886" i="14"/>
  <c r="A885" i="14"/>
  <c r="A884" i="14"/>
  <c r="A883" i="14"/>
  <c r="A882" i="14"/>
  <c r="A881" i="14"/>
  <c r="A880" i="14"/>
  <c r="A879" i="14"/>
  <c r="A878" i="14"/>
  <c r="A877" i="14"/>
  <c r="A876" i="14"/>
  <c r="A875" i="14"/>
  <c r="A874" i="14"/>
  <c r="A873" i="14"/>
  <c r="A872" i="14"/>
  <c r="A871" i="14"/>
  <c r="A870" i="14"/>
  <c r="A869" i="14"/>
  <c r="A868" i="14"/>
  <c r="A867" i="14"/>
  <c r="A866" i="14"/>
  <c r="A865" i="14"/>
  <c r="A864" i="14"/>
  <c r="A863" i="14"/>
  <c r="A862" i="14"/>
  <c r="A861" i="14"/>
  <c r="A860" i="14"/>
  <c r="A859" i="14"/>
  <c r="A858" i="14"/>
  <c r="A857" i="14"/>
  <c r="A856" i="14"/>
  <c r="A855" i="14"/>
  <c r="A854" i="14"/>
  <c r="A853" i="14"/>
  <c r="A852" i="14"/>
  <c r="A851" i="14"/>
  <c r="A850" i="14"/>
  <c r="A849" i="14"/>
  <c r="A848" i="14"/>
  <c r="A847" i="14"/>
  <c r="A846" i="14"/>
  <c r="A845" i="14"/>
  <c r="A844" i="14"/>
  <c r="A843" i="14"/>
  <c r="A842" i="14"/>
  <c r="A841" i="14"/>
  <c r="A840" i="14"/>
  <c r="A839" i="14"/>
  <c r="A838" i="14"/>
  <c r="A837" i="14"/>
  <c r="A836" i="14"/>
  <c r="A835" i="14"/>
  <c r="A834" i="14"/>
  <c r="A833" i="14"/>
  <c r="A832" i="14"/>
  <c r="A831" i="14"/>
  <c r="A830" i="14"/>
  <c r="A829" i="14"/>
  <c r="A828" i="14"/>
  <c r="A827" i="14"/>
  <c r="A826" i="14"/>
  <c r="A825" i="14"/>
  <c r="A824" i="14"/>
  <c r="A823" i="14"/>
  <c r="A822" i="14"/>
  <c r="A821" i="14"/>
  <c r="A820" i="14"/>
  <c r="A819" i="14"/>
  <c r="A818" i="14"/>
  <c r="A817" i="14"/>
  <c r="A816" i="14"/>
  <c r="A815" i="14"/>
  <c r="A814" i="14"/>
  <c r="A813" i="14"/>
  <c r="A812" i="14"/>
  <c r="A811" i="14"/>
  <c r="A810" i="14"/>
  <c r="A809" i="14"/>
  <c r="A808" i="14"/>
  <c r="A807" i="14"/>
  <c r="A806" i="14"/>
  <c r="A805" i="14"/>
  <c r="A804" i="14"/>
  <c r="A803" i="14"/>
  <c r="A802" i="14"/>
  <c r="A801" i="14"/>
  <c r="A800" i="14"/>
  <c r="A799" i="14"/>
  <c r="A798" i="14"/>
  <c r="A797" i="14"/>
  <c r="A796" i="14"/>
  <c r="A795" i="14"/>
  <c r="A794" i="14"/>
  <c r="A793" i="14"/>
  <c r="A792" i="14"/>
  <c r="A791" i="14"/>
  <c r="A790" i="14"/>
  <c r="A789" i="14"/>
  <c r="A788" i="14"/>
  <c r="A787" i="14"/>
  <c r="A786" i="14"/>
  <c r="A785" i="14"/>
  <c r="A784" i="14"/>
  <c r="A783" i="14"/>
  <c r="A782" i="14"/>
  <c r="A781" i="14"/>
  <c r="A780" i="14"/>
  <c r="A779" i="14"/>
  <c r="A778" i="14"/>
  <c r="A777" i="14"/>
  <c r="A776" i="14"/>
  <c r="A775" i="14"/>
  <c r="A774" i="14"/>
  <c r="A773" i="14"/>
  <c r="A772" i="14"/>
  <c r="A771" i="14"/>
  <c r="A770" i="14"/>
  <c r="A769" i="14"/>
  <c r="A768" i="14"/>
  <c r="A767" i="14"/>
  <c r="A766" i="14"/>
  <c r="A765" i="14"/>
  <c r="A764" i="14"/>
  <c r="A763" i="14"/>
  <c r="A762" i="14"/>
  <c r="A761" i="14"/>
  <c r="A760" i="14"/>
  <c r="A759" i="14"/>
  <c r="A758" i="14"/>
  <c r="A757" i="14"/>
  <c r="A756" i="14"/>
  <c r="A755" i="14"/>
  <c r="A754" i="14"/>
  <c r="A753" i="14"/>
  <c r="A752" i="14"/>
  <c r="A751" i="14"/>
  <c r="A750" i="14"/>
  <c r="A749" i="14"/>
  <c r="A748" i="14"/>
  <c r="A747" i="14"/>
  <c r="A746" i="14"/>
  <c r="A745" i="14"/>
  <c r="A744" i="14"/>
  <c r="A743" i="14"/>
  <c r="A742" i="14"/>
  <c r="A741" i="14"/>
  <c r="A740" i="14"/>
  <c r="A739" i="14"/>
  <c r="A738" i="14"/>
  <c r="A737" i="14"/>
  <c r="A736" i="14"/>
  <c r="A735" i="14"/>
  <c r="A734" i="14"/>
  <c r="A733" i="14"/>
  <c r="A732" i="14"/>
  <c r="A731" i="14"/>
  <c r="A730" i="14"/>
  <c r="A729" i="14"/>
  <c r="A728" i="14"/>
  <c r="A727" i="14"/>
  <c r="A726" i="14"/>
  <c r="A725" i="14"/>
  <c r="A724" i="14"/>
  <c r="A723" i="14"/>
  <c r="A722" i="14"/>
  <c r="A721" i="14"/>
  <c r="A720" i="14"/>
  <c r="A719" i="14"/>
  <c r="A718" i="14"/>
  <c r="A717" i="14"/>
  <c r="A716" i="14"/>
  <c r="A715" i="14"/>
  <c r="A714" i="14"/>
  <c r="A713" i="14"/>
  <c r="A712" i="14"/>
  <c r="A711" i="14"/>
  <c r="A710" i="14"/>
  <c r="A709" i="14"/>
  <c r="A708" i="14"/>
  <c r="A707" i="14"/>
  <c r="A706" i="14"/>
  <c r="A705" i="14"/>
  <c r="A704" i="14"/>
  <c r="A703" i="14"/>
  <c r="A702" i="14"/>
  <c r="A701" i="14"/>
  <c r="A700" i="14"/>
  <c r="A699" i="14"/>
  <c r="A698" i="14"/>
  <c r="A697" i="14"/>
  <c r="A696" i="14"/>
  <c r="A695" i="14"/>
  <c r="A694" i="14"/>
  <c r="A693" i="14"/>
  <c r="A692" i="14"/>
  <c r="A691" i="14"/>
  <c r="A690" i="14"/>
  <c r="A689" i="14"/>
  <c r="A688" i="14"/>
  <c r="A687" i="14"/>
  <c r="A686" i="14"/>
  <c r="A685" i="14"/>
  <c r="A684" i="14"/>
  <c r="A683" i="14"/>
  <c r="A682" i="14"/>
  <c r="A681" i="14"/>
  <c r="A680" i="14"/>
  <c r="A679" i="14"/>
  <c r="A678" i="14"/>
  <c r="A677" i="14"/>
  <c r="A676" i="14"/>
  <c r="A675" i="14"/>
  <c r="A674" i="14"/>
  <c r="A673" i="14"/>
  <c r="A672" i="14"/>
  <c r="A671" i="14"/>
  <c r="A670" i="14"/>
  <c r="A669" i="14"/>
  <c r="A668" i="14"/>
  <c r="A667" i="14"/>
  <c r="A666" i="14"/>
  <c r="A665" i="14"/>
  <c r="A664" i="14"/>
  <c r="A663" i="14"/>
  <c r="A662" i="14"/>
  <c r="A661" i="14"/>
  <c r="A660" i="14"/>
  <c r="A659" i="14"/>
  <c r="A658" i="14"/>
  <c r="A657" i="14"/>
  <c r="A656" i="14"/>
  <c r="A655" i="14"/>
  <c r="A654" i="14"/>
  <c r="A653" i="14"/>
  <c r="A652" i="14"/>
  <c r="A651" i="14"/>
  <c r="A650" i="14"/>
  <c r="A649" i="14"/>
  <c r="A648" i="14"/>
  <c r="A647" i="14"/>
  <c r="A646" i="14"/>
  <c r="A645" i="14"/>
  <c r="A644" i="14"/>
  <c r="A643" i="14"/>
  <c r="A642" i="14"/>
  <c r="A641" i="14"/>
  <c r="A640" i="14"/>
  <c r="A639" i="14"/>
  <c r="A638" i="14"/>
  <c r="A637" i="14"/>
  <c r="A636" i="14"/>
  <c r="A635" i="14"/>
  <c r="A634" i="14"/>
  <c r="A633" i="14"/>
  <c r="A632" i="14"/>
  <c r="A631" i="14"/>
  <c r="A630" i="14"/>
  <c r="A629" i="14"/>
  <c r="A628" i="14"/>
  <c r="A627" i="14"/>
  <c r="A626" i="14"/>
  <c r="A625" i="14"/>
  <c r="A624" i="14"/>
  <c r="A623" i="14"/>
  <c r="A622" i="14"/>
  <c r="A621" i="14"/>
  <c r="A620" i="14"/>
  <c r="A619" i="14"/>
  <c r="A618" i="14"/>
  <c r="A617" i="14"/>
  <c r="A616" i="14"/>
  <c r="A615" i="14"/>
  <c r="A614" i="14"/>
  <c r="A613" i="14"/>
  <c r="A612" i="14"/>
  <c r="A611" i="14"/>
  <c r="A610" i="14"/>
  <c r="A609" i="14"/>
  <c r="A608" i="14"/>
  <c r="A607" i="14"/>
  <c r="A606" i="14"/>
  <c r="A605" i="14"/>
  <c r="A604" i="14"/>
  <c r="A603" i="14"/>
  <c r="A602" i="14"/>
  <c r="A601" i="14"/>
  <c r="A600" i="14"/>
  <c r="A599" i="14"/>
  <c r="A598" i="14"/>
  <c r="A597" i="14"/>
  <c r="A596" i="14"/>
  <c r="A595" i="14"/>
  <c r="A594" i="14"/>
  <c r="A593" i="14"/>
  <c r="A592" i="14"/>
  <c r="A591" i="14"/>
  <c r="A590" i="14"/>
  <c r="A589" i="14"/>
  <c r="A588" i="14"/>
  <c r="A587" i="14"/>
  <c r="A586" i="14"/>
  <c r="A585" i="14"/>
  <c r="A584" i="14"/>
  <c r="A583" i="14"/>
  <c r="A582" i="14"/>
  <c r="A581" i="14"/>
  <c r="A580" i="14"/>
  <c r="A579" i="14"/>
  <c r="A578" i="14"/>
  <c r="A577" i="14"/>
  <c r="A576" i="14"/>
  <c r="A575" i="14"/>
  <c r="A574" i="14"/>
  <c r="A573" i="14"/>
  <c r="A572" i="14"/>
  <c r="A571" i="14"/>
  <c r="A570" i="14"/>
  <c r="A569" i="14"/>
  <c r="A568" i="14"/>
  <c r="A567" i="14"/>
  <c r="A566" i="14"/>
  <c r="A565" i="14"/>
  <c r="A564" i="14"/>
  <c r="A563" i="14"/>
  <c r="A562" i="14"/>
  <c r="A561" i="14"/>
  <c r="A560" i="14"/>
  <c r="A559" i="14"/>
  <c r="A558" i="14"/>
  <c r="A557" i="14"/>
  <c r="A556" i="14"/>
  <c r="A555" i="14"/>
  <c r="A554" i="14"/>
  <c r="A553" i="14"/>
  <c r="A552" i="14"/>
  <c r="A551" i="14"/>
  <c r="A550" i="14"/>
  <c r="A549" i="14"/>
  <c r="A548" i="14"/>
  <c r="A547" i="14"/>
  <c r="A546" i="14"/>
  <c r="A545" i="14"/>
  <c r="A544" i="14"/>
  <c r="A543" i="14"/>
  <c r="A542" i="14"/>
  <c r="A541" i="14"/>
  <c r="A540" i="14"/>
  <c r="A539" i="14"/>
  <c r="A538" i="14"/>
  <c r="A537" i="14"/>
  <c r="A536" i="14"/>
  <c r="A535" i="14"/>
  <c r="A534" i="14"/>
  <c r="A533" i="14"/>
  <c r="A532" i="14"/>
  <c r="A531" i="14"/>
  <c r="A530" i="14"/>
  <c r="A529" i="14"/>
  <c r="A528" i="14"/>
  <c r="A527" i="14"/>
  <c r="A526" i="14"/>
  <c r="A525" i="14"/>
  <c r="A524" i="14"/>
  <c r="A523" i="14"/>
  <c r="A522" i="14"/>
  <c r="A521" i="14"/>
  <c r="A520" i="14"/>
  <c r="A519" i="14"/>
  <c r="A518" i="14"/>
  <c r="A517" i="14"/>
  <c r="A516" i="14"/>
  <c r="A515" i="14"/>
  <c r="A514" i="14"/>
  <c r="A513" i="14"/>
  <c r="A512" i="14"/>
  <c r="A511" i="14"/>
  <c r="A510" i="14"/>
  <c r="A509" i="14"/>
  <c r="A508" i="14"/>
  <c r="A507" i="14"/>
  <c r="A506" i="14"/>
  <c r="A505" i="14"/>
  <c r="A504" i="14"/>
  <c r="A503" i="14"/>
  <c r="A502" i="14"/>
  <c r="A501" i="14"/>
  <c r="A500" i="14"/>
  <c r="A499" i="14"/>
  <c r="A498" i="14"/>
  <c r="A497" i="14"/>
  <c r="A496" i="14"/>
  <c r="A495" i="14"/>
  <c r="A494" i="14"/>
  <c r="A493" i="14"/>
  <c r="A492" i="14"/>
  <c r="A491" i="14"/>
  <c r="A490" i="14"/>
  <c r="A489" i="14"/>
  <c r="A488" i="14"/>
  <c r="A487" i="14"/>
  <c r="A486" i="14"/>
  <c r="A485" i="14"/>
  <c r="A484" i="14"/>
  <c r="A483" i="14"/>
  <c r="A482" i="14"/>
  <c r="A481" i="14"/>
  <c r="A480" i="14"/>
  <c r="A479" i="14"/>
  <c r="A478" i="14"/>
  <c r="A477" i="14"/>
  <c r="A476" i="14"/>
  <c r="A475" i="14"/>
  <c r="A474" i="14"/>
  <c r="A473" i="14"/>
  <c r="A472" i="14"/>
  <c r="A471" i="14"/>
  <c r="A470" i="14"/>
  <c r="A469" i="14"/>
  <c r="A468" i="14"/>
  <c r="A467" i="14"/>
  <c r="A466" i="14"/>
  <c r="A465" i="14"/>
  <c r="A464" i="14"/>
  <c r="A463" i="14"/>
  <c r="A462" i="14"/>
  <c r="A461" i="14"/>
  <c r="A460" i="14"/>
  <c r="A459" i="14"/>
  <c r="A458" i="14"/>
  <c r="A457" i="14"/>
  <c r="A456" i="14"/>
  <c r="A455" i="14"/>
  <c r="A454" i="14"/>
  <c r="A453" i="14"/>
  <c r="A452" i="14"/>
  <c r="A451" i="14"/>
  <c r="A450" i="14"/>
  <c r="A449" i="14"/>
  <c r="A448" i="14"/>
  <c r="A447" i="14"/>
  <c r="A446" i="14"/>
  <c r="A445" i="14"/>
  <c r="A444" i="14"/>
  <c r="A443" i="14"/>
  <c r="A442" i="14"/>
  <c r="A441" i="14"/>
  <c r="A440" i="14"/>
  <c r="A439" i="14"/>
  <c r="A438" i="14"/>
  <c r="A437" i="14"/>
  <c r="A436" i="14"/>
  <c r="A435" i="14"/>
  <c r="A434" i="14"/>
  <c r="A433" i="14"/>
  <c r="A432" i="14"/>
  <c r="A431" i="14"/>
  <c r="A430" i="14"/>
  <c r="A429" i="14"/>
  <c r="A428" i="14"/>
  <c r="A427" i="14"/>
  <c r="A426" i="14"/>
  <c r="A425" i="14"/>
  <c r="A424" i="14"/>
  <c r="A423" i="14"/>
  <c r="A422" i="14"/>
  <c r="A421" i="14"/>
  <c r="A420" i="14"/>
  <c r="A419" i="14"/>
  <c r="A418" i="14"/>
  <c r="A417" i="14"/>
  <c r="A416" i="14"/>
  <c r="A415" i="14"/>
  <c r="A414" i="14"/>
  <c r="A413" i="14"/>
  <c r="A412" i="14"/>
  <c r="A411" i="14"/>
  <c r="A410" i="14"/>
  <c r="A409" i="14"/>
  <c r="A408" i="14"/>
  <c r="A407" i="14"/>
  <c r="A406" i="14"/>
  <c r="A405" i="14"/>
  <c r="A404" i="14"/>
  <c r="A403" i="14"/>
  <c r="A402" i="14"/>
  <c r="A401" i="14"/>
  <c r="A400" i="14"/>
  <c r="A399" i="14"/>
  <c r="A398" i="14"/>
  <c r="A397" i="14"/>
  <c r="A396" i="14"/>
  <c r="A395" i="14"/>
  <c r="A394" i="14"/>
  <c r="A393" i="14"/>
  <c r="A392" i="14"/>
  <c r="A391" i="14"/>
  <c r="A390" i="14"/>
  <c r="A389" i="14"/>
  <c r="A388" i="14"/>
  <c r="A387" i="14"/>
  <c r="A386" i="14"/>
  <c r="A385" i="14"/>
  <c r="A384" i="14"/>
  <c r="A383" i="14"/>
  <c r="A382" i="14"/>
  <c r="A381" i="14"/>
  <c r="A380" i="14"/>
  <c r="A379" i="14"/>
  <c r="A378" i="14"/>
  <c r="A377" i="14"/>
  <c r="A376" i="14"/>
  <c r="A375" i="14"/>
  <c r="A374" i="14"/>
  <c r="A373" i="14"/>
  <c r="A372" i="14"/>
  <c r="A371" i="14"/>
  <c r="A370" i="14"/>
  <c r="A369" i="14"/>
  <c r="A368" i="14"/>
  <c r="A367" i="14"/>
  <c r="A366" i="14"/>
  <c r="A365" i="14"/>
  <c r="A364" i="14"/>
  <c r="A363" i="14"/>
  <c r="A362" i="14"/>
  <c r="A361" i="14"/>
  <c r="A360" i="14"/>
  <c r="A359" i="14"/>
  <c r="A358" i="14"/>
  <c r="A357" i="14"/>
  <c r="A356" i="14"/>
  <c r="A355" i="14"/>
  <c r="A354" i="14"/>
  <c r="A353" i="14"/>
  <c r="A352" i="14"/>
  <c r="A351" i="14"/>
  <c r="A350" i="14"/>
  <c r="A349" i="14"/>
  <c r="A348" i="14"/>
  <c r="A347" i="14"/>
  <c r="A346" i="14"/>
  <c r="A345" i="14"/>
  <c r="A344" i="14"/>
  <c r="A343" i="14"/>
  <c r="A342" i="14"/>
  <c r="A341" i="14"/>
  <c r="A340" i="14"/>
  <c r="A339" i="14"/>
  <c r="A338" i="14"/>
  <c r="A337" i="14"/>
  <c r="A336" i="14"/>
  <c r="A335" i="14"/>
  <c r="A334" i="14"/>
  <c r="A333" i="14"/>
  <c r="A332" i="14"/>
  <c r="A331" i="14"/>
  <c r="A330" i="14"/>
  <c r="A329" i="14"/>
  <c r="A328" i="14"/>
  <c r="A327" i="14"/>
  <c r="A326" i="14"/>
  <c r="A325" i="14"/>
  <c r="A324" i="14"/>
  <c r="A323" i="14"/>
  <c r="A322" i="14"/>
  <c r="A321" i="14"/>
  <c r="A320" i="14"/>
  <c r="A319" i="14"/>
  <c r="A318" i="14"/>
  <c r="A317" i="14"/>
  <c r="A316" i="14"/>
  <c r="A315" i="14"/>
  <c r="A314" i="14"/>
  <c r="A313" i="14"/>
  <c r="A312" i="14"/>
  <c r="A311" i="14"/>
  <c r="A310" i="14"/>
  <c r="A309" i="14"/>
  <c r="A308" i="14"/>
  <c r="A307" i="14"/>
  <c r="A306" i="14"/>
  <c r="A305" i="14"/>
  <c r="A304" i="14"/>
  <c r="A303" i="14"/>
  <c r="A302" i="14"/>
  <c r="A301" i="14"/>
  <c r="A300" i="14"/>
  <c r="A299" i="14"/>
  <c r="A298" i="14"/>
  <c r="A297" i="14"/>
  <c r="A296" i="14"/>
  <c r="A295" i="14"/>
  <c r="A294" i="14"/>
  <c r="A293" i="14"/>
  <c r="A292" i="14"/>
  <c r="A291" i="14"/>
  <c r="A290" i="14"/>
  <c r="A289" i="14"/>
  <c r="A288" i="14"/>
  <c r="A287" i="14"/>
  <c r="A286" i="14"/>
  <c r="A285" i="14"/>
  <c r="A284" i="14"/>
  <c r="A283" i="14"/>
  <c r="A282" i="14"/>
  <c r="A281" i="14"/>
  <c r="A280" i="14"/>
  <c r="A279" i="14"/>
  <c r="A278" i="14"/>
  <c r="A277" i="14"/>
  <c r="A276" i="14"/>
  <c r="A275" i="14"/>
  <c r="A274" i="14"/>
  <c r="A273" i="14"/>
  <c r="A272" i="14"/>
  <c r="A271" i="14"/>
  <c r="A270" i="14"/>
  <c r="A269" i="14"/>
  <c r="A268" i="14"/>
  <c r="A267" i="14"/>
  <c r="A266" i="14"/>
  <c r="A265" i="14"/>
  <c r="A264" i="14"/>
  <c r="A263" i="14"/>
  <c r="A262" i="14"/>
  <c r="A261" i="14"/>
  <c r="A260" i="14"/>
  <c r="A259" i="14"/>
  <c r="A258" i="14"/>
  <c r="A257" i="14"/>
  <c r="A256" i="14"/>
  <c r="A255" i="14"/>
  <c r="A254" i="14"/>
  <c r="A253" i="14"/>
  <c r="A252" i="14"/>
  <c r="A251" i="14"/>
  <c r="A250" i="14"/>
  <c r="A249" i="14"/>
  <c r="A248" i="14"/>
  <c r="A247" i="14"/>
  <c r="A246" i="14"/>
  <c r="A245" i="14"/>
  <c r="A244" i="14"/>
  <c r="A243" i="14"/>
  <c r="A242" i="14"/>
  <c r="A241" i="14"/>
  <c r="A240" i="14"/>
  <c r="A239" i="14"/>
  <c r="A238" i="14"/>
  <c r="A237" i="14"/>
  <c r="A236" i="14"/>
  <c r="A235" i="14"/>
  <c r="A234" i="14"/>
  <c r="A233" i="14"/>
  <c r="A232" i="14"/>
  <c r="A231" i="14"/>
  <c r="A230" i="14"/>
  <c r="A229" i="14"/>
  <c r="A228" i="14"/>
  <c r="A227" i="14"/>
  <c r="A226" i="14"/>
  <c r="A225" i="14"/>
  <c r="A224" i="14"/>
  <c r="A223" i="14"/>
  <c r="A222" i="14"/>
  <c r="A221" i="14"/>
  <c r="A220" i="14"/>
  <c r="A219" i="14"/>
  <c r="A218" i="14"/>
  <c r="A217" i="14"/>
  <c r="A216" i="14"/>
  <c r="A215" i="14"/>
  <c r="A214" i="14"/>
  <c r="A213" i="14"/>
  <c r="A212" i="14"/>
  <c r="A211" i="14"/>
  <c r="A210" i="14"/>
  <c r="A209" i="14"/>
  <c r="A208" i="14"/>
  <c r="A207" i="14"/>
  <c r="A206" i="14"/>
  <c r="A205" i="14"/>
  <c r="A204" i="14"/>
  <c r="A203" i="14"/>
  <c r="A202" i="14"/>
  <c r="A201" i="14"/>
  <c r="A200" i="14"/>
  <c r="A199" i="14"/>
  <c r="A198" i="14"/>
  <c r="A197" i="14"/>
  <c r="A196" i="14"/>
  <c r="A195" i="14"/>
  <c r="A194" i="14"/>
  <c r="A193" i="14"/>
  <c r="A192" i="14"/>
  <c r="A191" i="14"/>
  <c r="A190" i="14"/>
  <c r="A189" i="14"/>
  <c r="A188" i="14"/>
  <c r="A187" i="14"/>
  <c r="A186" i="14"/>
  <c r="A185" i="14"/>
  <c r="A184" i="14"/>
  <c r="A183" i="14"/>
  <c r="A182" i="14"/>
  <c r="A181" i="14"/>
  <c r="A180" i="14"/>
  <c r="A179" i="14"/>
  <c r="A178" i="14"/>
  <c r="A177" i="14"/>
  <c r="A176" i="14"/>
  <c r="A175" i="14"/>
  <c r="A174" i="14"/>
  <c r="A173" i="14"/>
  <c r="A172" i="14"/>
  <c r="A171" i="14"/>
  <c r="A170" i="14"/>
  <c r="A169" i="14"/>
  <c r="A168" i="14"/>
  <c r="A167" i="14"/>
  <c r="A166" i="14"/>
  <c r="A165" i="14"/>
  <c r="A164" i="14"/>
  <c r="A163" i="14"/>
  <c r="A162" i="14"/>
  <c r="A161" i="14"/>
  <c r="A160" i="14"/>
  <c r="A159" i="14"/>
  <c r="A158" i="14"/>
  <c r="A157" i="14"/>
  <c r="A156" i="14"/>
  <c r="A155" i="14"/>
  <c r="A154" i="14"/>
  <c r="A153" i="14"/>
  <c r="A152" i="14"/>
  <c r="A151" i="14"/>
  <c r="A150" i="14"/>
  <c r="A149" i="14"/>
  <c r="A148" i="14"/>
  <c r="A147" i="14"/>
  <c r="A146" i="14"/>
  <c r="A145" i="14"/>
  <c r="A144" i="14"/>
  <c r="A143" i="14"/>
  <c r="A142" i="14"/>
  <c r="A141" i="14"/>
  <c r="A140" i="14"/>
  <c r="A139" i="14"/>
  <c r="A138" i="14"/>
  <c r="A137" i="14"/>
  <c r="A136" i="14"/>
  <c r="A135" i="14"/>
  <c r="A134" i="14"/>
  <c r="A133" i="14"/>
  <c r="A132" i="14"/>
  <c r="A131" i="14"/>
  <c r="A130" i="14"/>
  <c r="A129" i="14"/>
  <c r="A128" i="14"/>
  <c r="A127" i="14"/>
  <c r="A126" i="14"/>
  <c r="A125" i="14"/>
  <c r="A124" i="14"/>
  <c r="A123" i="14"/>
  <c r="A122" i="14"/>
  <c r="A121" i="14"/>
  <c r="A120" i="14"/>
  <c r="A119" i="14"/>
  <c r="A118" i="14"/>
  <c r="A117" i="14"/>
  <c r="A116" i="14"/>
  <c r="A115" i="14"/>
  <c r="A114" i="14"/>
  <c r="A113" i="14"/>
  <c r="A112" i="14"/>
  <c r="A111" i="14"/>
  <c r="A110" i="14"/>
  <c r="A109" i="14"/>
  <c r="A108" i="14"/>
  <c r="A107" i="14"/>
  <c r="A106" i="14"/>
  <c r="A105" i="14"/>
  <c r="A104" i="14"/>
  <c r="A103" i="14"/>
  <c r="A102" i="14"/>
  <c r="A101" i="14"/>
  <c r="A100" i="14"/>
  <c r="A99" i="14"/>
  <c r="A98" i="14"/>
  <c r="A97" i="14"/>
  <c r="A96" i="14"/>
  <c r="A95" i="14"/>
  <c r="A94" i="14"/>
  <c r="A93" i="14"/>
  <c r="A92" i="14"/>
  <c r="A91" i="14"/>
  <c r="A90" i="14"/>
  <c r="A89" i="14"/>
  <c r="A88" i="14"/>
  <c r="A87" i="14"/>
  <c r="A86" i="14"/>
  <c r="A85" i="14"/>
  <c r="A84" i="14"/>
  <c r="A83" i="14"/>
  <c r="A82" i="14"/>
  <c r="A81" i="14"/>
  <c r="A80" i="14"/>
  <c r="A79" i="14"/>
  <c r="A78" i="14"/>
  <c r="A77" i="14"/>
  <c r="A76" i="14"/>
  <c r="A75" i="14"/>
  <c r="A74" i="14"/>
  <c r="A73" i="14"/>
  <c r="A72" i="14"/>
  <c r="A71" i="14"/>
  <c r="A70" i="14"/>
  <c r="A69" i="14"/>
  <c r="A68" i="14"/>
  <c r="A67" i="14"/>
  <c r="A66" i="14"/>
  <c r="A65" i="14"/>
  <c r="A64" i="14"/>
  <c r="A63" i="14"/>
  <c r="A62" i="14"/>
  <c r="A61" i="14"/>
  <c r="A60" i="14"/>
  <c r="A59" i="14"/>
  <c r="A58" i="14"/>
  <c r="A57" i="14"/>
  <c r="A56" i="14"/>
  <c r="A55" i="14"/>
  <c r="A54" i="14"/>
  <c r="A53" i="14"/>
  <c r="A52" i="14"/>
  <c r="A51" i="14"/>
  <c r="A50" i="14"/>
  <c r="A49" i="14"/>
  <c r="A48" i="14"/>
  <c r="A47" i="14"/>
  <c r="A46" i="14"/>
  <c r="A45" i="14"/>
  <c r="A44" i="14"/>
  <c r="A43" i="14"/>
  <c r="A42" i="14"/>
  <c r="A41" i="14"/>
  <c r="A40" i="14"/>
  <c r="A39" i="14"/>
  <c r="A38" i="14"/>
  <c r="A37" i="14"/>
  <c r="A36" i="14"/>
  <c r="A35" i="14"/>
  <c r="A34" i="14"/>
  <c r="A33" i="14"/>
  <c r="A32" i="14"/>
  <c r="A31" i="14"/>
  <c r="A30" i="14"/>
  <c r="A29" i="14"/>
  <c r="A28" i="14"/>
  <c r="A27" i="14"/>
  <c r="A26" i="14"/>
  <c r="A25" i="14"/>
  <c r="A24" i="14"/>
  <c r="A23" i="14"/>
  <c r="A22" i="14"/>
  <c r="A21" i="14"/>
  <c r="A20" i="14"/>
  <c r="A19" i="14"/>
  <c r="A18" i="14"/>
  <c r="A17" i="14"/>
  <c r="A16" i="14"/>
  <c r="A15" i="14"/>
  <c r="A14" i="14"/>
  <c r="A13" i="14"/>
  <c r="A12" i="14"/>
  <c r="A11" i="14"/>
  <c r="A10" i="14"/>
  <c r="A9" i="14"/>
  <c r="A8" i="14"/>
  <c r="A7" i="14"/>
  <c r="A6" i="14"/>
  <c r="A5" i="14"/>
  <c r="A4" i="14"/>
  <c r="A3" i="14"/>
  <c r="A2" i="14"/>
  <c r="E25" i="13"/>
  <c r="N15" i="14" l="1"/>
  <c r="N10" i="14"/>
  <c r="N8" i="14"/>
  <c r="N14" i="14"/>
  <c r="N16" i="14"/>
  <c r="B1756" i="14" l="1"/>
  <c r="B1843" i="14"/>
  <c r="B1849" i="14"/>
  <c r="B2005" i="14"/>
  <c r="B1810" i="14"/>
  <c r="B1774" i="14"/>
  <c r="B1786" i="14"/>
  <c r="B1798" i="14"/>
  <c r="B1818" i="14"/>
  <c r="B1869" i="14"/>
  <c r="B1901" i="14"/>
  <c r="B1934" i="14"/>
  <c r="B1939" i="14"/>
  <c r="B1945" i="14"/>
  <c r="B1993" i="14"/>
  <c r="B2011" i="14"/>
  <c r="B1806" i="14"/>
  <c r="B1831" i="14"/>
  <c r="B1913" i="14"/>
  <c r="B1957" i="14"/>
  <c r="B1981" i="14"/>
  <c r="B1999" i="14"/>
  <c r="B1845" i="14"/>
  <c r="B1857" i="14"/>
  <c r="B1877" i="14"/>
  <c r="B1889" i="14"/>
  <c r="B1902" i="14"/>
  <c r="B1969" i="14"/>
  <c r="B1987" i="14"/>
  <c r="B2007" i="14"/>
  <c r="B1881" i="14"/>
  <c r="B1905" i="14"/>
  <c r="B1961" i="14"/>
  <c r="B1770" i="14"/>
  <c r="B1782" i="14"/>
  <c r="B1794" i="14"/>
  <c r="B1819" i="14"/>
  <c r="B1825" i="14"/>
  <c r="B1914" i="14"/>
  <c r="B1929" i="14"/>
  <c r="B1935" i="14"/>
  <c r="B1951" i="14"/>
  <c r="B1975" i="14"/>
  <c r="B1995" i="14"/>
  <c r="B2013" i="14"/>
  <c r="B1926" i="14"/>
  <c r="B1776" i="14"/>
  <c r="B1788" i="14"/>
  <c r="B1807" i="14"/>
  <c r="B1866" i="14"/>
  <c r="B1878" i="14"/>
  <c r="B1890" i="14"/>
  <c r="B1963" i="14"/>
  <c r="B1983" i="14"/>
  <c r="B2001" i="14"/>
  <c r="B2008" i="14"/>
  <c r="B1897" i="14"/>
  <c r="B1903" i="14"/>
  <c r="B1909" i="14"/>
  <c r="B1930" i="14"/>
  <c r="B1941" i="14"/>
  <c r="B1947" i="14"/>
  <c r="B1971" i="14"/>
  <c r="B1989" i="14"/>
  <c r="B1996" i="14"/>
  <c r="B1830" i="14"/>
  <c r="B1771" i="14"/>
  <c r="B1783" i="14"/>
  <c r="B1795" i="14"/>
  <c r="B1821" i="14"/>
  <c r="B1833" i="14"/>
  <c r="B1854" i="14"/>
  <c r="B1953" i="14"/>
  <c r="B1959" i="14"/>
  <c r="B1977" i="14"/>
  <c r="B1984" i="14"/>
  <c r="B2009" i="14"/>
  <c r="B1777" i="14"/>
  <c r="B1789" i="14"/>
  <c r="B1809" i="14"/>
  <c r="B1867" i="14"/>
  <c r="B1885" i="14"/>
  <c r="B1910" i="14"/>
  <c r="B1936" i="14"/>
  <c r="B1948" i="14"/>
  <c r="B1965" i="14"/>
  <c r="B1972" i="14"/>
  <c r="B1997" i="14"/>
  <c r="B1911" i="14"/>
  <c r="B1933" i="14"/>
  <c r="B1842" i="14"/>
  <c r="B1960" i="14"/>
  <c r="B1985" i="14"/>
  <c r="B1773" i="14"/>
  <c r="B1785" i="14"/>
  <c r="B1797" i="14"/>
  <c r="B1855" i="14"/>
  <c r="B1874" i="14"/>
  <c r="B1886" i="14"/>
  <c r="B1893" i="14"/>
  <c r="B1899" i="14"/>
  <c r="B1917" i="14"/>
  <c r="B1949" i="14"/>
  <c r="B1973" i="14"/>
  <c r="B2017" i="14"/>
  <c r="B1956" i="14"/>
  <c r="B1932" i="14"/>
  <c r="B1802" i="14"/>
  <c r="B1814" i="14"/>
  <c r="B1922" i="14"/>
  <c r="B1988" i="14"/>
  <c r="B1800" i="14"/>
  <c r="B1870" i="14"/>
  <c r="B1775" i="14"/>
  <c r="B1888" i="14"/>
  <c r="B1986" i="14"/>
  <c r="B1882" i="14"/>
  <c r="B1937" i="14"/>
  <c r="B1820" i="14"/>
  <c r="B1832" i="14"/>
  <c r="B1778" i="14"/>
  <c r="B1766" i="14"/>
  <c r="B1938" i="14"/>
  <c r="B1900" i="14"/>
  <c r="B1994" i="14"/>
  <c r="B1880" i="14"/>
  <c r="B1925" i="14"/>
  <c r="B2016" i="14"/>
  <c r="B1862" i="14"/>
  <c r="B1865" i="14"/>
  <c r="B1962" i="14"/>
  <c r="B1769" i="14"/>
  <c r="B1968" i="14"/>
  <c r="B1844" i="14"/>
  <c r="B1861" i="14"/>
  <c r="B1813" i="14"/>
  <c r="B1872" i="14"/>
  <c r="B1852" i="14"/>
  <c r="B1779" i="14"/>
  <c r="B1835" i="14"/>
  <c r="B2003" i="14"/>
  <c r="B1970" i="14"/>
  <c r="B1817" i="14"/>
  <c r="B1851" i="14"/>
  <c r="B1907" i="14"/>
  <c r="B1967" i="14"/>
  <c r="B1876" i="14"/>
  <c r="B1918" i="14"/>
  <c r="B1767" i="14"/>
  <c r="B1924" i="14"/>
  <c r="B1837" i="14"/>
  <c r="B1944" i="14"/>
  <c r="B1823" i="14"/>
  <c r="B1848" i="14"/>
  <c r="B1990" i="14"/>
  <c r="B1931" i="14"/>
  <c r="B2014" i="14"/>
  <c r="B1858" i="14"/>
  <c r="B2000" i="14"/>
  <c r="B1838" i="14"/>
  <c r="B1895" i="14"/>
  <c r="B2006" i="14"/>
  <c r="B1863" i="14"/>
  <c r="B1912" i="14"/>
  <c r="B1808" i="14"/>
  <c r="B1856" i="14"/>
  <c r="B1921" i="14"/>
  <c r="B1815" i="14"/>
  <c r="B1920" i="14"/>
  <c r="B2010" i="14"/>
  <c r="B1816" i="14"/>
  <c r="B1834" i="14"/>
  <c r="B1923" i="14"/>
  <c r="B1853" i="14"/>
  <c r="B1958" i="14"/>
  <c r="B1850" i="14"/>
  <c r="B1904" i="14"/>
  <c r="B1871" i="14"/>
  <c r="B2015" i="14"/>
  <c r="B1992" i="14"/>
  <c r="B1829" i="14"/>
  <c r="B1942" i="14"/>
  <c r="B1898" i="14"/>
  <c r="B1964" i="14"/>
  <c r="B1804" i="14"/>
  <c r="B1846" i="14"/>
  <c r="B1940" i="14"/>
  <c r="B1982" i="14"/>
  <c r="B1824" i="14"/>
  <c r="B1894" i="14"/>
  <c r="B1892" i="14"/>
  <c r="B1998" i="14"/>
  <c r="B1841" i="14"/>
  <c r="B1979" i="14"/>
  <c r="B2004" i="14"/>
  <c r="B1822" i="14"/>
  <c r="B1891" i="14"/>
  <c r="B1839" i="14"/>
  <c r="B1812" i="14"/>
  <c r="B1864" i="14"/>
  <c r="B1974" i="14"/>
  <c r="B1792" i="14"/>
  <c r="B1887" i="14"/>
  <c r="B1791" i="14"/>
  <c r="B1873" i="14"/>
  <c r="B1928" i="14"/>
  <c r="B1954" i="14"/>
  <c r="B1793" i="14"/>
  <c r="B1919" i="14"/>
  <c r="B1943" i="14"/>
  <c r="B1787" i="14"/>
  <c r="B1805" i="14"/>
  <c r="B1966" i="14"/>
  <c r="B1991" i="14"/>
  <c r="B1803" i="14"/>
  <c r="B1860" i="14"/>
  <c r="B1915" i="14"/>
  <c r="B1976" i="14"/>
  <c r="B1826" i="14"/>
  <c r="B1908" i="14"/>
  <c r="B1950" i="14"/>
  <c r="B1780" i="14"/>
  <c r="B1875" i="14"/>
  <c r="B1859" i="14"/>
  <c r="B1847" i="14"/>
  <c r="B1955" i="14"/>
  <c r="B1978" i="14"/>
  <c r="B1790" i="14"/>
  <c r="B1828" i="14"/>
  <c r="B1879" i="14"/>
  <c r="B1884" i="14"/>
  <c r="B1896" i="14"/>
  <c r="B1946" i="14"/>
  <c r="B2012" i="14"/>
  <c r="B1799" i="14"/>
  <c r="B1927" i="14"/>
  <c r="B1768" i="14"/>
  <c r="B1836" i="14"/>
  <c r="B1772" i="14"/>
  <c r="B1868" i="14"/>
  <c r="B1801" i="14"/>
  <c r="B1796" i="14"/>
  <c r="B1952" i="14"/>
  <c r="B1811" i="14"/>
  <c r="B1784" i="14"/>
  <c r="B1980" i="14"/>
  <c r="B2002" i="14"/>
  <c r="B1827" i="14"/>
  <c r="B1840" i="14"/>
  <c r="B1883" i="14"/>
  <c r="B1781" i="14"/>
  <c r="B1906" i="14"/>
  <c r="B1916" i="14"/>
  <c r="C1759" i="14"/>
  <c r="C1779" i="14"/>
  <c r="C1791" i="14"/>
  <c r="C1830" i="14"/>
  <c r="C1862" i="14"/>
  <c r="C1881" i="14"/>
  <c r="C1905" i="14"/>
  <c r="C1926" i="14"/>
  <c r="C1956" i="14"/>
  <c r="C1961" i="14"/>
  <c r="C1980" i="14"/>
  <c r="C1998" i="14"/>
  <c r="C1973" i="14"/>
  <c r="C1811" i="14"/>
  <c r="C1836" i="14"/>
  <c r="C1894" i="14"/>
  <c r="C1968" i="14"/>
  <c r="C1986" i="14"/>
  <c r="C1797" i="14"/>
  <c r="C1818" i="14"/>
  <c r="C1824" i="14"/>
  <c r="C1850" i="14"/>
  <c r="C1869" i="14"/>
  <c r="C1882" i="14"/>
  <c r="C1919" i="14"/>
  <c r="C1934" i="14"/>
  <c r="C1939" i="14"/>
  <c r="C1945" i="14"/>
  <c r="C1950" i="14"/>
  <c r="C1974" i="14"/>
  <c r="C1775" i="14"/>
  <c r="C1787" i="14"/>
  <c r="C1799" i="14"/>
  <c r="C1806" i="14"/>
  <c r="C1831" i="14"/>
  <c r="C1895" i="14"/>
  <c r="C1907" i="14"/>
  <c r="C1957" i="14"/>
  <c r="C1962" i="14"/>
  <c r="C1917" i="14"/>
  <c r="C1992" i="14"/>
  <c r="C1812" i="14"/>
  <c r="C1838" i="14"/>
  <c r="C1845" i="14"/>
  <c r="C1857" i="14"/>
  <c r="C1883" i="14"/>
  <c r="C1902" i="14"/>
  <c r="C1946" i="14"/>
  <c r="C1823" i="14"/>
  <c r="C1949" i="14"/>
  <c r="C1770" i="14"/>
  <c r="C1782" i="14"/>
  <c r="C1794" i="14"/>
  <c r="C1800" i="14"/>
  <c r="C1871" i="14"/>
  <c r="C1914" i="14"/>
  <c r="C1935" i="14"/>
  <c r="C1958" i="14"/>
  <c r="C2013" i="14"/>
  <c r="C2010" i="14"/>
  <c r="C1776" i="14"/>
  <c r="C1788" i="14"/>
  <c r="C1826" i="14"/>
  <c r="C1866" i="14"/>
  <c r="C1878" i="14"/>
  <c r="C1890" i="14"/>
  <c r="C1922" i="14"/>
  <c r="C2001" i="14"/>
  <c r="C1814" i="14"/>
  <c r="C1847" i="14"/>
  <c r="C1859" i="14"/>
  <c r="C1903" i="14"/>
  <c r="C1915" i="14"/>
  <c r="C1941" i="14"/>
  <c r="C1989" i="14"/>
  <c r="C1802" i="14"/>
  <c r="C1821" i="14"/>
  <c r="C1833" i="14"/>
  <c r="C1854" i="14"/>
  <c r="C1879" i="14"/>
  <c r="C1898" i="14"/>
  <c r="C1931" i="14"/>
  <c r="C1953" i="14"/>
  <c r="C1977" i="14"/>
  <c r="C2009" i="14"/>
  <c r="C1773" i="14"/>
  <c r="C1855" i="14"/>
  <c r="C1886" i="14"/>
  <c r="D1886" i="14" s="1"/>
  <c r="C1944" i="14"/>
  <c r="C1809" i="14"/>
  <c r="C1815" i="14"/>
  <c r="C1860" i="14"/>
  <c r="C1867" i="14"/>
  <c r="C1910" i="14"/>
  <c r="C1965" i="14"/>
  <c r="C1997" i="14"/>
  <c r="C2016" i="14"/>
  <c r="C1785" i="14"/>
  <c r="C1874" i="14"/>
  <c r="D1874" i="14" s="1"/>
  <c r="C1938" i="14"/>
  <c r="C1778" i="14"/>
  <c r="C1790" i="14"/>
  <c r="C1803" i="14"/>
  <c r="C1842" i="14"/>
  <c r="C1848" i="14"/>
  <c r="C1985" i="14"/>
  <c r="C2004" i="14"/>
  <c r="C1835" i="14"/>
  <c r="C1893" i="14"/>
  <c r="C1911" i="14"/>
  <c r="C1843" i="14"/>
  <c r="D1843" i="14" s="1"/>
  <c r="C1972" i="14"/>
  <c r="C1969" i="14"/>
  <c r="C1786" i="14"/>
  <c r="C1982" i="14"/>
  <c r="D1982" i="14" s="1"/>
  <c r="C1916" i="14"/>
  <c r="C2014" i="14"/>
  <c r="C1976" i="14"/>
  <c r="C2003" i="14"/>
  <c r="C1888" i="14"/>
  <c r="C1891" i="14"/>
  <c r="C1817" i="14"/>
  <c r="C1923" i="14"/>
  <c r="C1774" i="14"/>
  <c r="C2002" i="14"/>
  <c r="C1964" i="14"/>
  <c r="D1964" i="14" s="1"/>
  <c r="C1991" i="14"/>
  <c r="C1876" i="14"/>
  <c r="D1876" i="14" s="1"/>
  <c r="C1932" i="14"/>
  <c r="C1887" i="14"/>
  <c r="D1887" i="14" s="1"/>
  <c r="C1920" i="14"/>
  <c r="D1920" i="14" s="1"/>
  <c r="C1875" i="14"/>
  <c r="C1852" i="14"/>
  <c r="C1863" i="14"/>
  <c r="C1955" i="14"/>
  <c r="C1840" i="14"/>
  <c r="C1828" i="14"/>
  <c r="C1839" i="14"/>
  <c r="D1839" i="14" s="1"/>
  <c r="C1767" i="14"/>
  <c r="C2007" i="14"/>
  <c r="C1913" i="14"/>
  <c r="C1900" i="14"/>
  <c r="C1849" i="14"/>
  <c r="C1861" i="14"/>
  <c r="C1948" i="14"/>
  <c r="C1789" i="14"/>
  <c r="C1801" i="14"/>
  <c r="C1909" i="14"/>
  <c r="C1983" i="14"/>
  <c r="C1970" i="14"/>
  <c r="C1805" i="14"/>
  <c r="D1805" i="14" s="1"/>
  <c r="C1781" i="14"/>
  <c r="C1966" i="14"/>
  <c r="C1851" i="14"/>
  <c r="C1858" i="14"/>
  <c r="C1780" i="14"/>
  <c r="C1912" i="14"/>
  <c r="C1899" i="14"/>
  <c r="C1936" i="14"/>
  <c r="C1777" i="14"/>
  <c r="C1795" i="14"/>
  <c r="C1897" i="14"/>
  <c r="C1990" i="14"/>
  <c r="C1844" i="14"/>
  <c r="C1952" i="14"/>
  <c r="D1952" i="14" s="1"/>
  <c r="C1979" i="14"/>
  <c r="D1979" i="14" s="1"/>
  <c r="C1864" i="14"/>
  <c r="C1793" i="14"/>
  <c r="C1896" i="14"/>
  <c r="C1870" i="14"/>
  <c r="C1829" i="14"/>
  <c r="D1829" i="14" s="1"/>
  <c r="C2017" i="14"/>
  <c r="C1783" i="14"/>
  <c r="C1963" i="14"/>
  <c r="C1924" i="14"/>
  <c r="C1978" i="14"/>
  <c r="C1940" i="14"/>
  <c r="C1967" i="14"/>
  <c r="C1908" i="14"/>
  <c r="C1856" i="14"/>
  <c r="C1769" i="14"/>
  <c r="C1918" i="14"/>
  <c r="C1865" i="14"/>
  <c r="C1768" i="14"/>
  <c r="C1960" i="14"/>
  <c r="C1984" i="14"/>
  <c r="C1771" i="14"/>
  <c r="C1995" i="14"/>
  <c r="C1825" i="14"/>
  <c r="C1889" i="14"/>
  <c r="C1999" i="14"/>
  <c r="C1901" i="14"/>
  <c r="C1808" i="14"/>
  <c r="C1766" i="14"/>
  <c r="D1766" i="14" s="1"/>
  <c r="C1772" i="14"/>
  <c r="C1853" i="14"/>
  <c r="C2006" i="14"/>
  <c r="D2006" i="14" s="1"/>
  <c r="C1810" i="14"/>
  <c r="C1819" i="14"/>
  <c r="D1819" i="14" s="1"/>
  <c r="C1877" i="14"/>
  <c r="C1981" i="14"/>
  <c r="C1954" i="14"/>
  <c r="D1954" i="14" s="1"/>
  <c r="C1820" i="14"/>
  <c r="C1904" i="14"/>
  <c r="C1943" i="14"/>
  <c r="C1884" i="14"/>
  <c r="D1884" i="14" s="1"/>
  <c r="C2011" i="14"/>
  <c r="C1841" i="14"/>
  <c r="D1841" i="14" s="1"/>
  <c r="C1873" i="14"/>
  <c r="C1959" i="14"/>
  <c r="C1996" i="14"/>
  <c r="C1921" i="14"/>
  <c r="C1975" i="14"/>
  <c r="C1892" i="14"/>
  <c r="C1942" i="14"/>
  <c r="C1832" i="14"/>
  <c r="C1816" i="14"/>
  <c r="D1816" i="14" s="1"/>
  <c r="C1872" i="14"/>
  <c r="C1906" i="14"/>
  <c r="C1827" i="14"/>
  <c r="C1804" i="14"/>
  <c r="C1925" i="14"/>
  <c r="D1925" i="14" s="1"/>
  <c r="C1929" i="14"/>
  <c r="C2012" i="14"/>
  <c r="C1846" i="14"/>
  <c r="C1947" i="14"/>
  <c r="C2000" i="14"/>
  <c r="D2000" i="14" s="1"/>
  <c r="C1927" i="14"/>
  <c r="C1885" i="14"/>
  <c r="C1951" i="14"/>
  <c r="C1837" i="14"/>
  <c r="C1868" i="14"/>
  <c r="C1971" i="14"/>
  <c r="C1813" i="14"/>
  <c r="C1928" i="14"/>
  <c r="C1792" i="14"/>
  <c r="C1796" i="14"/>
  <c r="C2005" i="14"/>
  <c r="C1834" i="14"/>
  <c r="D1834" i="14" s="1"/>
  <c r="C1933" i="14"/>
  <c r="C1937" i="14"/>
  <c r="C1930" i="14"/>
  <c r="C2008" i="14"/>
  <c r="C1807" i="14"/>
  <c r="D1807" i="14" s="1"/>
  <c r="C1987" i="14"/>
  <c r="C1993" i="14"/>
  <c r="C1798" i="14"/>
  <c r="C1994" i="14"/>
  <c r="C1784" i="14"/>
  <c r="C1988" i="14"/>
  <c r="D1988" i="14" s="1"/>
  <c r="C2015" i="14"/>
  <c r="C1880" i="14"/>
  <c r="C1822" i="14"/>
  <c r="C1740" i="14"/>
  <c r="C1750" i="14"/>
  <c r="C1733" i="14"/>
  <c r="C1748" i="14"/>
  <c r="C1727" i="14"/>
  <c r="C1732" i="14"/>
  <c r="C1756" i="14"/>
  <c r="D1756" i="14" s="1"/>
  <c r="C1587" i="14"/>
  <c r="C1739" i="14"/>
  <c r="C1730" i="14"/>
  <c r="C1736" i="14"/>
  <c r="C1746" i="14"/>
  <c r="C1752" i="14"/>
  <c r="C1762" i="14"/>
  <c r="C1729" i="14"/>
  <c r="C1761" i="14"/>
  <c r="C1745" i="14"/>
  <c r="C1731" i="14"/>
  <c r="C1737" i="14"/>
  <c r="C1747" i="14"/>
  <c r="C1753" i="14"/>
  <c r="C1763" i="14"/>
  <c r="C1728" i="14"/>
  <c r="C1738" i="14"/>
  <c r="C1744" i="14"/>
  <c r="C1754" i="14"/>
  <c r="C1760" i="14"/>
  <c r="C1755" i="14"/>
  <c r="C1758" i="14"/>
  <c r="C1741" i="14"/>
  <c r="C1743" i="14"/>
  <c r="C1749" i="14"/>
  <c r="C1764" i="14"/>
  <c r="C1757" i="14"/>
  <c r="C1734" i="14"/>
  <c r="C1765" i="14"/>
  <c r="C1726" i="14"/>
  <c r="C1751" i="14"/>
  <c r="C1725" i="14"/>
  <c r="C1724" i="14"/>
  <c r="C1742" i="14"/>
  <c r="C1735" i="14"/>
  <c r="B1758" i="14"/>
  <c r="B1724" i="14"/>
  <c r="B1732" i="14"/>
  <c r="B1742" i="14"/>
  <c r="B1748" i="14"/>
  <c r="B1740" i="14"/>
  <c r="B1564" i="14"/>
  <c r="B1747" i="14"/>
  <c r="B1735" i="14"/>
  <c r="B1752" i="14"/>
  <c r="B1759" i="14"/>
  <c r="B1744" i="14"/>
  <c r="B1725" i="14"/>
  <c r="B1729" i="14"/>
  <c r="B1731" i="14"/>
  <c r="B1738" i="14"/>
  <c r="B1745" i="14"/>
  <c r="B1755" i="14"/>
  <c r="B1751" i="14"/>
  <c r="B1736" i="14"/>
  <c r="B1760" i="14"/>
  <c r="B1753" i="14"/>
  <c r="B1763" i="14"/>
  <c r="B1727" i="14"/>
  <c r="B1743" i="14"/>
  <c r="B1730" i="14"/>
  <c r="B1737" i="14"/>
  <c r="B1739" i="14"/>
  <c r="B1761" i="14"/>
  <c r="B1728" i="14"/>
  <c r="B1750" i="14"/>
  <c r="B1749" i="14"/>
  <c r="B1765" i="14"/>
  <c r="B1746" i="14"/>
  <c r="B1762" i="14"/>
  <c r="B1733" i="14"/>
  <c r="B1726" i="14"/>
  <c r="B1741" i="14"/>
  <c r="B1757" i="14"/>
  <c r="B1734" i="14"/>
  <c r="B1754" i="14"/>
  <c r="B1764" i="14"/>
  <c r="B1054" i="14"/>
  <c r="B1138" i="14"/>
  <c r="B983" i="14"/>
  <c r="B192" i="14"/>
  <c r="C864" i="14"/>
  <c r="C635" i="14"/>
  <c r="C768" i="14"/>
  <c r="C1366" i="14"/>
  <c r="C248" i="14"/>
  <c r="C1438" i="14"/>
  <c r="C1019" i="14"/>
  <c r="C1007" i="14"/>
  <c r="B143" i="14"/>
  <c r="B1721" i="14"/>
  <c r="B599" i="14"/>
  <c r="B467" i="14"/>
  <c r="B718" i="14"/>
  <c r="B23" i="14"/>
  <c r="B926" i="14"/>
  <c r="B1715" i="14"/>
  <c r="B1356" i="14"/>
  <c r="B766" i="14"/>
  <c r="B1438" i="14"/>
  <c r="B167" i="14"/>
  <c r="B1499" i="14"/>
  <c r="B556" i="14"/>
  <c r="B1647" i="14"/>
  <c r="B1713" i="14"/>
  <c r="C1715" i="14"/>
  <c r="C1667" i="14"/>
  <c r="C1682" i="14"/>
  <c r="B1666" i="14"/>
  <c r="C1712" i="14"/>
  <c r="B1722" i="14"/>
  <c r="B1635" i="14"/>
  <c r="C1553" i="14"/>
  <c r="B366" i="14"/>
  <c r="B12" i="14"/>
  <c r="B1187" i="14"/>
  <c r="B899" i="14"/>
  <c r="B407" i="14"/>
  <c r="B1258" i="14"/>
  <c r="B658" i="14"/>
  <c r="C946" i="14"/>
  <c r="B1122" i="14"/>
  <c r="B1695" i="14"/>
  <c r="B1636" i="14"/>
  <c r="B1560" i="14"/>
  <c r="C1528" i="14"/>
  <c r="B1679" i="14"/>
  <c r="B1621" i="14"/>
  <c r="B1708" i="14"/>
  <c r="C1626" i="14"/>
  <c r="B708" i="14"/>
  <c r="B455" i="14"/>
  <c r="B958" i="14"/>
  <c r="B970" i="14"/>
  <c r="B524" i="14"/>
  <c r="B1163" i="14"/>
  <c r="C335" i="14"/>
  <c r="B634" i="14"/>
  <c r="C1342" i="14"/>
  <c r="B1103" i="14"/>
  <c r="B755" i="14"/>
  <c r="B311" i="14"/>
  <c r="B1150" i="14"/>
  <c r="C202" i="14"/>
  <c r="B849" i="14"/>
  <c r="B1396" i="14"/>
  <c r="B1671" i="14"/>
  <c r="B1619" i="14"/>
  <c r="C1708" i="14"/>
  <c r="C1565" i="14"/>
  <c r="B342" i="14"/>
  <c r="B1199" i="14"/>
  <c r="B911" i="14"/>
  <c r="B11" i="14"/>
  <c r="B273" i="14"/>
  <c r="B550" i="14"/>
  <c r="C767" i="14"/>
  <c r="C1222" i="14"/>
  <c r="B778" i="14"/>
  <c r="B216" i="14"/>
  <c r="B180" i="14"/>
  <c r="B1354" i="14"/>
  <c r="B1091" i="14"/>
  <c r="C731" i="14"/>
  <c r="B179" i="14"/>
  <c r="C1463" i="14"/>
  <c r="B166" i="14"/>
  <c r="B588" i="14"/>
  <c r="B145" i="14"/>
  <c r="B1624" i="14"/>
  <c r="C1698" i="14"/>
  <c r="C1656" i="14"/>
  <c r="C1526" i="14"/>
  <c r="C1713" i="14"/>
  <c r="B1694" i="14"/>
  <c r="C1559" i="14"/>
  <c r="C1697" i="14"/>
  <c r="C1601" i="14"/>
  <c r="C1681" i="14"/>
  <c r="B859" i="14"/>
  <c r="B444" i="14"/>
  <c r="B1402" i="14"/>
  <c r="B1139" i="14"/>
  <c r="B971" i="14"/>
  <c r="B683" i="14"/>
  <c r="B395" i="14"/>
  <c r="B83" i="14"/>
  <c r="B1331" i="14"/>
  <c r="B934" i="14"/>
  <c r="B1380" i="14"/>
  <c r="B58" i="14"/>
  <c r="B109" i="14"/>
  <c r="B1696" i="14"/>
  <c r="B1681" i="14"/>
  <c r="C1641" i="14"/>
  <c r="B1581" i="14"/>
  <c r="B1690" i="14"/>
  <c r="C1560" i="14"/>
  <c r="C1522" i="14"/>
  <c r="C1636" i="14"/>
  <c r="C1702" i="14"/>
  <c r="B1702" i="14"/>
  <c r="C1719" i="14"/>
  <c r="B978" i="14"/>
  <c r="B1675" i="14"/>
  <c r="B1611" i="14"/>
  <c r="B1603" i="14"/>
  <c r="B1599" i="14"/>
  <c r="B1578" i="14"/>
  <c r="B1553" i="14"/>
  <c r="B1516" i="14"/>
  <c r="B1685" i="14"/>
  <c r="B1541" i="14"/>
  <c r="B1717" i="14"/>
  <c r="B1693" i="14"/>
  <c r="B1652" i="14"/>
  <c r="B1630" i="14"/>
  <c r="B1606" i="14"/>
  <c r="B1595" i="14"/>
  <c r="B1591" i="14"/>
  <c r="B1566" i="14"/>
  <c r="B1563" i="14"/>
  <c r="B1524" i="14"/>
  <c r="B1707" i="14"/>
  <c r="B1684" i="14"/>
  <c r="B1669" i="14"/>
  <c r="B1646" i="14"/>
  <c r="B1626" i="14"/>
  <c r="B1598" i="14"/>
  <c r="B1587" i="14"/>
  <c r="B1577" i="14"/>
  <c r="B1570" i="14"/>
  <c r="B1546" i="14"/>
  <c r="B1543" i="14"/>
  <c r="B1540" i="14"/>
  <c r="B1532" i="14"/>
  <c r="B1519" i="14"/>
  <c r="B1700" i="14"/>
  <c r="B1660" i="14"/>
  <c r="B1643" i="14"/>
  <c r="B1622" i="14"/>
  <c r="B1613" i="14"/>
  <c r="B1610" i="14"/>
  <c r="B1602" i="14"/>
  <c r="B1590" i="14"/>
  <c r="B1583" i="14"/>
  <c r="B1558" i="14"/>
  <c r="B1555" i="14"/>
  <c r="B1527" i="14"/>
  <c r="B1515" i="14"/>
  <c r="B1709" i="14"/>
  <c r="B1716" i="14"/>
  <c r="B1701" i="14"/>
  <c r="B1654" i="14"/>
  <c r="B1638" i="14"/>
  <c r="B1594" i="14"/>
  <c r="B1569" i="14"/>
  <c r="B1562" i="14"/>
  <c r="B1535" i="14"/>
  <c r="B1523" i="14"/>
  <c r="B1614" i="14"/>
  <c r="B1585" i="14"/>
  <c r="B1571" i="14"/>
  <c r="B1691" i="14"/>
  <c r="B1677" i="14"/>
  <c r="B1668" i="14"/>
  <c r="B1586" i="14"/>
  <c r="B1582" i="14"/>
  <c r="B1579" i="14"/>
  <c r="B1545" i="14"/>
  <c r="B1539" i="14"/>
  <c r="B1531" i="14"/>
  <c r="B1662" i="14"/>
  <c r="B1645" i="14"/>
  <c r="B1637" i="14"/>
  <c r="B1628" i="14"/>
  <c r="B1620" i="14"/>
  <c r="B1561" i="14"/>
  <c r="B1554" i="14"/>
  <c r="B1574" i="14"/>
  <c r="B1718" i="14"/>
  <c r="B1615" i="14"/>
  <c r="B1517" i="14"/>
  <c r="B1596" i="14"/>
  <c r="B1525" i="14"/>
  <c r="B1580" i="14"/>
  <c r="B1661" i="14"/>
  <c r="B1533" i="14"/>
  <c r="B1607" i="14"/>
  <c r="B1600" i="14"/>
  <c r="B1529" i="14"/>
  <c r="B1526" i="14"/>
  <c r="B1617" i="14"/>
  <c r="B1589" i="14"/>
  <c r="B1659" i="14"/>
  <c r="B1641" i="14"/>
  <c r="B1689" i="14"/>
  <c r="B1640" i="14"/>
  <c r="B1704" i="14"/>
  <c r="B1711" i="14"/>
  <c r="B570" i="14"/>
  <c r="B955" i="14"/>
  <c r="B70" i="14"/>
  <c r="B802" i="14"/>
  <c r="B262" i="14"/>
  <c r="B790" i="14"/>
  <c r="B1162" i="14"/>
  <c r="B1451" i="14"/>
  <c r="B335" i="14"/>
  <c r="B479" i="14"/>
  <c r="B635" i="14"/>
  <c r="B779" i="14"/>
  <c r="B1019" i="14"/>
  <c r="B1211" i="14"/>
  <c r="B1426" i="14"/>
  <c r="B1318" i="14"/>
  <c r="B864" i="14"/>
  <c r="B355" i="14"/>
  <c r="B1547" i="14"/>
  <c r="B1618" i="14"/>
  <c r="B1584" i="14"/>
  <c r="B1549" i="14"/>
  <c r="B1522" i="14"/>
  <c r="B1604" i="14"/>
  <c r="B1588" i="14"/>
  <c r="B1572" i="14"/>
  <c r="B1692" i="14"/>
  <c r="B1631" i="14"/>
  <c r="B1670" i="14"/>
  <c r="B1538" i="14"/>
  <c r="B1608" i="14"/>
  <c r="B1534" i="14"/>
  <c r="B1568" i="14"/>
  <c r="B1633" i="14"/>
  <c r="B1592" i="14"/>
  <c r="B1625" i="14"/>
  <c r="B1597" i="14"/>
  <c r="B1667" i="14"/>
  <c r="B1699" i="14"/>
  <c r="B1714" i="14"/>
  <c r="B1697" i="14"/>
  <c r="B1648" i="14"/>
  <c r="B1712" i="14"/>
  <c r="B1719" i="14"/>
  <c r="B770" i="14"/>
  <c r="B5" i="14"/>
  <c r="B1464" i="14"/>
  <c r="B106" i="14"/>
  <c r="B370" i="14"/>
  <c r="B1210" i="14"/>
  <c r="B1379" i="14"/>
  <c r="B1415" i="14"/>
  <c r="B239" i="14"/>
  <c r="B527" i="14"/>
  <c r="B815" i="14"/>
  <c r="B1031" i="14"/>
  <c r="B1115" i="14"/>
  <c r="B1235" i="14"/>
  <c r="B1306" i="14"/>
  <c r="B300" i="14"/>
  <c r="B876" i="14"/>
  <c r="B333" i="14"/>
  <c r="B1159" i="14"/>
  <c r="B752" i="14"/>
  <c r="B1710" i="14"/>
  <c r="B1655" i="14"/>
  <c r="B1627" i="14"/>
  <c r="B1601" i="14"/>
  <c r="B1576" i="14"/>
  <c r="B1642" i="14"/>
  <c r="B1612" i="14"/>
  <c r="B1514" i="14"/>
  <c r="B1653" i="14"/>
  <c r="B1530" i="14"/>
  <c r="B1544" i="14"/>
  <c r="B1623" i="14"/>
  <c r="B1537" i="14"/>
  <c r="B1542" i="14"/>
  <c r="B1551" i="14"/>
  <c r="B1649" i="14"/>
  <c r="B1605" i="14"/>
  <c r="B1705" i="14"/>
  <c r="B1656" i="14"/>
  <c r="B1720" i="14"/>
  <c r="B589" i="14"/>
  <c r="B415" i="14"/>
  <c r="B1332" i="14"/>
  <c r="B430" i="14"/>
  <c r="B1416" i="14"/>
  <c r="B406" i="14"/>
  <c r="B910" i="14"/>
  <c r="B1355" i="14"/>
  <c r="B71" i="14"/>
  <c r="B251" i="14"/>
  <c r="B383" i="14"/>
  <c r="B539" i="14"/>
  <c r="B671" i="14"/>
  <c r="B827" i="14"/>
  <c r="B959" i="14"/>
  <c r="B1043" i="14"/>
  <c r="B1127" i="14"/>
  <c r="B1247" i="14"/>
  <c r="B1414" i="14"/>
  <c r="B1005" i="14"/>
  <c r="B1520" i="14"/>
  <c r="B1575" i="14"/>
  <c r="B1686" i="14"/>
  <c r="B1536" i="14"/>
  <c r="B1678" i="14"/>
  <c r="B1639" i="14"/>
  <c r="B1567" i="14"/>
  <c r="B1609" i="14"/>
  <c r="B1552" i="14"/>
  <c r="B1698" i="14"/>
  <c r="B1565" i="14"/>
  <c r="B1634" i="14"/>
  <c r="B1706" i="14"/>
  <c r="B1665" i="14"/>
  <c r="B1616" i="14"/>
  <c r="B1680" i="14"/>
  <c r="B1687" i="14"/>
  <c r="B1465" i="14"/>
  <c r="B931" i="14"/>
  <c r="B288" i="14"/>
  <c r="B526" i="14"/>
  <c r="B130" i="14"/>
  <c r="B610" i="14"/>
  <c r="B1090" i="14"/>
  <c r="B1234" i="14"/>
  <c r="B1186" i="14"/>
  <c r="B1283" i="14"/>
  <c r="B155" i="14"/>
  <c r="B299" i="14"/>
  <c r="B743" i="14"/>
  <c r="B887" i="14"/>
  <c r="B995" i="14"/>
  <c r="B1462" i="14"/>
  <c r="B1366" i="14"/>
  <c r="B480" i="14"/>
  <c r="B744" i="14"/>
  <c r="B228" i="14"/>
  <c r="B489" i="14"/>
  <c r="B1688" i="14"/>
  <c r="B1673" i="14"/>
  <c r="B1548" i="14"/>
  <c r="B1573" i="14"/>
  <c r="B1683" i="14"/>
  <c r="C1552" i="14"/>
  <c r="B1521" i="14"/>
  <c r="C1585" i="14"/>
  <c r="C1688" i="14"/>
  <c r="C1664" i="14"/>
  <c r="B1663" i="14"/>
  <c r="C806" i="14"/>
  <c r="C1644" i="14"/>
  <c r="C1520" i="14"/>
  <c r="C1647" i="14"/>
  <c r="C1603" i="14"/>
  <c r="C1516" i="14"/>
  <c r="C1660" i="14"/>
  <c r="C1643" i="14"/>
  <c r="C1622" i="14"/>
  <c r="C1613" i="14"/>
  <c r="C1610" i="14"/>
  <c r="C1602" i="14"/>
  <c r="C1583" i="14"/>
  <c r="C1555" i="14"/>
  <c r="C1515" i="14"/>
  <c r="C1607" i="14"/>
  <c r="C1547" i="14"/>
  <c r="C1716" i="14"/>
  <c r="C1710" i="14"/>
  <c r="C1701" i="14"/>
  <c r="C1692" i="14"/>
  <c r="C1663" i="14"/>
  <c r="C1654" i="14"/>
  <c r="C1638" i="14"/>
  <c r="C1629" i="14"/>
  <c r="C1594" i="14"/>
  <c r="C1572" i="14"/>
  <c r="C1562" i="14"/>
  <c r="C1535" i="14"/>
  <c r="C1523" i="14"/>
  <c r="C1599" i="14"/>
  <c r="C1578" i="14"/>
  <c r="C1567" i="14"/>
  <c r="C1556" i="14"/>
  <c r="C1533" i="14"/>
  <c r="C1686" i="14"/>
  <c r="C1677" i="14"/>
  <c r="C1668" i="14"/>
  <c r="C1615" i="14"/>
  <c r="C1586" i="14"/>
  <c r="C1579" i="14"/>
  <c r="C1545" i="14"/>
  <c r="C1539" i="14"/>
  <c r="C1531" i="14"/>
  <c r="C1670" i="14"/>
  <c r="C1623" i="14"/>
  <c r="C1611" i="14"/>
  <c r="C1612" i="14"/>
  <c r="C1544" i="14"/>
  <c r="C1525" i="14"/>
  <c r="C1543" i="14"/>
  <c r="C1709" i="14"/>
  <c r="C1521" i="14"/>
  <c r="C1704" i="14"/>
  <c r="C1695" i="14"/>
  <c r="C1650" i="14"/>
  <c r="C1669" i="14"/>
  <c r="C1652" i="14"/>
  <c r="C1591" i="14"/>
  <c r="C1546" i="14"/>
  <c r="C1593" i="14"/>
  <c r="C1718" i="14"/>
  <c r="C1564" i="14"/>
  <c r="D1564" i="14" s="1"/>
  <c r="C1705" i="14"/>
  <c r="C1550" i="14"/>
  <c r="C1630" i="14"/>
  <c r="C1684" i="14"/>
  <c r="C1631" i="14"/>
  <c r="C1554" i="14"/>
  <c r="C1569" i="14"/>
  <c r="C1621" i="14"/>
  <c r="C1561" i="14"/>
  <c r="C1558" i="14"/>
  <c r="C1672" i="14"/>
  <c r="C1577" i="14"/>
  <c r="C1707" i="14"/>
  <c r="C1711" i="14"/>
  <c r="C1573" i="14"/>
  <c r="C1620" i="14"/>
  <c r="C1661" i="14"/>
  <c r="C1608" i="14"/>
  <c r="C1568" i="14"/>
  <c r="C1633" i="14"/>
  <c r="C1592" i="14"/>
  <c r="C1625" i="14"/>
  <c r="C1714" i="14"/>
  <c r="C32" i="14"/>
  <c r="C1379" i="14"/>
  <c r="C35" i="14"/>
  <c r="C239" i="14"/>
  <c r="C923" i="14"/>
  <c r="C1115" i="14"/>
  <c r="C120" i="14"/>
  <c r="C588" i="14"/>
  <c r="C1717" i="14"/>
  <c r="C1662" i="14"/>
  <c r="C1700" i="14"/>
  <c r="C1685" i="14"/>
  <c r="C1570" i="14"/>
  <c r="C1575" i="14"/>
  <c r="C1624" i="14"/>
  <c r="D1624" i="14" s="1"/>
  <c r="C1637" i="14"/>
  <c r="C1598" i="14"/>
  <c r="C1720" i="14"/>
  <c r="C1606" i="14"/>
  <c r="C1721" i="14"/>
  <c r="C1580" i="14"/>
  <c r="C1665" i="14"/>
  <c r="C1537" i="14"/>
  <c r="C1619" i="14"/>
  <c r="C1530" i="14"/>
  <c r="C1649" i="14"/>
  <c r="C1200" i="14"/>
  <c r="C1416" i="14"/>
  <c r="C838" i="14"/>
  <c r="C71" i="14"/>
  <c r="C371" i="14"/>
  <c r="C671" i="14"/>
  <c r="C947" i="14"/>
  <c r="C1414" i="14"/>
  <c r="C444" i="14"/>
  <c r="C876" i="14"/>
  <c r="C1532" i="14"/>
  <c r="C1571" i="14"/>
  <c r="C1548" i="14"/>
  <c r="C1648" i="14"/>
  <c r="C1517" i="14"/>
  <c r="C1596" i="14"/>
  <c r="C1703" i="14"/>
  <c r="C1616" i="14"/>
  <c r="C1657" i="14"/>
  <c r="C1689" i="14"/>
  <c r="C1524" i="14"/>
  <c r="C1653" i="14"/>
  <c r="C1541" i="14"/>
  <c r="C1563" i="14"/>
  <c r="C1534" i="14"/>
  <c r="C1589" i="14"/>
  <c r="C1642" i="14"/>
  <c r="C1590" i="14"/>
  <c r="C1696" i="14"/>
  <c r="C1605" i="14"/>
  <c r="C1634" i="14"/>
  <c r="C1538" i="14"/>
  <c r="C1618" i="14"/>
  <c r="C1675" i="14"/>
  <c r="C1640" i="14"/>
  <c r="C1679" i="14"/>
  <c r="C1576" i="14"/>
  <c r="C1584" i="14"/>
  <c r="C1674" i="14"/>
  <c r="C1722" i="14"/>
  <c r="C1723" i="14"/>
  <c r="C550" i="14"/>
  <c r="C1246" i="14"/>
  <c r="C1415" i="14"/>
  <c r="C1294" i="14"/>
  <c r="C1693" i="14"/>
  <c r="C1659" i="14"/>
  <c r="C1597" i="14"/>
  <c r="C1581" i="14"/>
  <c r="C1678" i="14"/>
  <c r="C1627" i="14"/>
  <c r="C1676" i="14"/>
  <c r="C1690" i="14"/>
  <c r="C1588" i="14"/>
  <c r="C1646" i="14"/>
  <c r="C1645" i="14"/>
  <c r="C1595" i="14"/>
  <c r="C1691" i="14"/>
  <c r="C1549" i="14"/>
  <c r="C1604" i="14"/>
  <c r="C1527" i="14"/>
  <c r="C1632" i="14"/>
  <c r="C1519" i="14"/>
  <c r="C1651" i="14"/>
  <c r="C1536" i="14"/>
  <c r="C1699" i="14"/>
  <c r="C1680" i="14"/>
  <c r="C1639" i="14"/>
  <c r="C1514" i="14"/>
  <c r="C1658" i="14"/>
  <c r="C1666" i="14"/>
  <c r="C874" i="14"/>
  <c r="C443" i="14"/>
  <c r="C563" i="14"/>
  <c r="C1091" i="14"/>
  <c r="C1175" i="14"/>
  <c r="C1628" i="14"/>
  <c r="C1582" i="14"/>
  <c r="C1557" i="14"/>
  <c r="C1609" i="14"/>
  <c r="C1542" i="14"/>
  <c r="C1551" i="14"/>
  <c r="C1673" i="14"/>
  <c r="C1687" i="14"/>
  <c r="B1672" i="14"/>
  <c r="B1657" i="14"/>
  <c r="C1706" i="14"/>
  <c r="B1557" i="14"/>
  <c r="C1683" i="14"/>
  <c r="B1518" i="14"/>
  <c r="B1676" i="14"/>
  <c r="C1574" i="14"/>
  <c r="C1655" i="14"/>
  <c r="C1566" i="14"/>
  <c r="B1629" i="14"/>
  <c r="C1694" i="14"/>
  <c r="C1079" i="14"/>
  <c r="B839" i="14"/>
  <c r="B563" i="14"/>
  <c r="B287" i="14"/>
  <c r="B1343" i="14"/>
  <c r="B1475" i="14"/>
  <c r="B490" i="14"/>
  <c r="B502" i="14"/>
  <c r="C636" i="14"/>
  <c r="B724" i="14"/>
  <c r="B1664" i="14"/>
  <c r="B1723" i="14"/>
  <c r="B1674" i="14"/>
  <c r="C1617" i="14"/>
  <c r="B1658" i="14"/>
  <c r="C1600" i="14"/>
  <c r="B1556" i="14"/>
  <c r="B1644" i="14"/>
  <c r="B1559" i="14"/>
  <c r="D1559" i="14" s="1"/>
  <c r="C1518" i="14"/>
  <c r="C1614" i="14"/>
  <c r="C1282" i="14"/>
  <c r="B1486" i="14"/>
  <c r="B465" i="14"/>
  <c r="B48" i="14"/>
  <c r="B1294" i="14"/>
  <c r="B1498" i="14"/>
  <c r="B1079" i="14"/>
  <c r="C839" i="14"/>
  <c r="C551" i="14"/>
  <c r="C263" i="14"/>
  <c r="B1367" i="14"/>
  <c r="B1246" i="14"/>
  <c r="B454" i="14"/>
  <c r="B466" i="14"/>
  <c r="C312" i="14"/>
  <c r="B56" i="14"/>
  <c r="B1703" i="14"/>
  <c r="B1632" i="14"/>
  <c r="B1682" i="14"/>
  <c r="B1651" i="14"/>
  <c r="B1550" i="14"/>
  <c r="B1593" i="14"/>
  <c r="B1650" i="14"/>
  <c r="C1529" i="14"/>
  <c r="C1635" i="14"/>
  <c r="B1528" i="14"/>
  <c r="C1671" i="14"/>
  <c r="C1540" i="14"/>
  <c r="C190" i="14"/>
  <c r="C981" i="14"/>
  <c r="C106" i="14"/>
  <c r="C143" i="14"/>
  <c r="D143" i="14" s="1"/>
  <c r="C1032" i="14"/>
  <c r="C176" i="14"/>
  <c r="B1452" i="14"/>
  <c r="B394" i="14"/>
  <c r="B670" i="14"/>
  <c r="B204" i="14"/>
  <c r="B1322" i="14"/>
  <c r="B1034" i="14"/>
  <c r="B1121" i="14"/>
  <c r="B516" i="14"/>
  <c r="B336" i="14"/>
  <c r="B1342" i="14"/>
  <c r="B1175" i="14"/>
  <c r="B1067" i="14"/>
  <c r="B923" i="14"/>
  <c r="B767" i="14"/>
  <c r="B623" i="14"/>
  <c r="B107" i="14"/>
  <c r="B1391" i="14"/>
  <c r="B1018" i="14"/>
  <c r="B742" i="14"/>
  <c r="B226" i="14"/>
  <c r="B1114" i="14"/>
  <c r="B178" i="14"/>
  <c r="B1335" i="14"/>
  <c r="B1382" i="14"/>
  <c r="B44" i="14"/>
  <c r="B501" i="14"/>
  <c r="B883" i="14"/>
  <c r="B120" i="14"/>
  <c r="B1450" i="14"/>
  <c r="B1055" i="14"/>
  <c r="B611" i="14"/>
  <c r="B443" i="14"/>
  <c r="B263" i="14"/>
  <c r="B95" i="14"/>
  <c r="B1403" i="14"/>
  <c r="B730" i="14"/>
  <c r="B694" i="14"/>
  <c r="B202" i="14"/>
  <c r="B886" i="14"/>
  <c r="B142" i="14"/>
  <c r="B154" i="14"/>
  <c r="B1026" i="14"/>
  <c r="B1293" i="14"/>
  <c r="B848" i="14"/>
  <c r="B875" i="14"/>
  <c r="B707" i="14"/>
  <c r="B551" i="14"/>
  <c r="B371" i="14"/>
  <c r="B227" i="14"/>
  <c r="B1222" i="14"/>
  <c r="B1198" i="14"/>
  <c r="B994" i="14"/>
  <c r="B538" i="14"/>
  <c r="B10" i="14"/>
  <c r="B682" i="14"/>
  <c r="B34" i="14"/>
  <c r="B897" i="14"/>
  <c r="B187" i="14"/>
  <c r="B1135" i="14"/>
  <c r="B777" i="14"/>
  <c r="B323" i="14"/>
  <c r="B768" i="14"/>
  <c r="B1270" i="14"/>
  <c r="B1378" i="14"/>
  <c r="B1510" i="14"/>
  <c r="B129" i="14"/>
  <c r="B1282" i="14"/>
  <c r="B1390" i="14"/>
  <c r="B1259" i="14"/>
  <c r="B851" i="14"/>
  <c r="B695" i="14"/>
  <c r="B215" i="14"/>
  <c r="B35" i="14"/>
  <c r="B1174" i="14"/>
  <c r="B982" i="14"/>
  <c r="B514" i="14"/>
  <c r="B1296" i="14"/>
  <c r="B562" i="14"/>
  <c r="B1126" i="14"/>
  <c r="B677" i="14"/>
  <c r="B762" i="14"/>
  <c r="B1013" i="14"/>
  <c r="B1506" i="14"/>
  <c r="B1364" i="14"/>
  <c r="B1129" i="14"/>
  <c r="B114" i="14"/>
  <c r="C1364" i="14"/>
  <c r="C147" i="14"/>
  <c r="C650" i="14"/>
  <c r="C183" i="14"/>
  <c r="C1295" i="14"/>
  <c r="C1020" i="14"/>
  <c r="C884" i="14"/>
  <c r="C1150" i="14"/>
  <c r="C514" i="14"/>
  <c r="C660" i="14"/>
  <c r="C27" i="14"/>
  <c r="C910" i="14"/>
  <c r="C526" i="14"/>
  <c r="C276" i="14"/>
  <c r="C418" i="14"/>
  <c r="C569" i="14"/>
  <c r="C792" i="14"/>
  <c r="C420" i="14"/>
  <c r="C739" i="14"/>
  <c r="C18" i="14"/>
  <c r="C1354" i="14"/>
  <c r="C1426" i="14"/>
  <c r="C1510" i="14"/>
  <c r="C1103" i="14"/>
  <c r="C755" i="14"/>
  <c r="C455" i="14"/>
  <c r="C347" i="14"/>
  <c r="C155" i="14"/>
  <c r="C47" i="14"/>
  <c r="C1367" i="14"/>
  <c r="C1439" i="14"/>
  <c r="C1475" i="14"/>
  <c r="C1054" i="14"/>
  <c r="C142" i="14"/>
  <c r="C970" i="14"/>
  <c r="C310" i="14"/>
  <c r="C1464" i="14"/>
  <c r="C113" i="14"/>
  <c r="C1056" i="14"/>
  <c r="C672" i="14"/>
  <c r="C360" i="14"/>
  <c r="C323" i="14"/>
  <c r="C1460" i="14"/>
  <c r="C488" i="14"/>
  <c r="C853" i="14"/>
  <c r="C1095" i="14"/>
  <c r="C719" i="14"/>
  <c r="C1512" i="14"/>
  <c r="C781" i="14"/>
  <c r="C12" i="14"/>
  <c r="C1306" i="14"/>
  <c r="C1378" i="14"/>
  <c r="C1450" i="14"/>
  <c r="C1163" i="14"/>
  <c r="C995" i="14"/>
  <c r="C815" i="14"/>
  <c r="C407" i="14"/>
  <c r="C311" i="14"/>
  <c r="C227" i="14"/>
  <c r="D227" i="14" s="1"/>
  <c r="C119" i="14"/>
  <c r="C23" i="14"/>
  <c r="D23" i="14" s="1"/>
  <c r="C1307" i="14"/>
  <c r="C1210" i="14"/>
  <c r="C1042" i="14"/>
  <c r="C790" i="14"/>
  <c r="C490" i="14"/>
  <c r="C778" i="14"/>
  <c r="C82" i="14"/>
  <c r="C85" i="14"/>
  <c r="C972" i="14"/>
  <c r="C600" i="14"/>
  <c r="C252" i="14"/>
  <c r="C1157" i="14"/>
  <c r="C678" i="14"/>
  <c r="C777" i="14"/>
  <c r="C354" i="14"/>
  <c r="C1327" i="14"/>
  <c r="C911" i="14"/>
  <c r="C1271" i="14"/>
  <c r="C826" i="14"/>
  <c r="C624" i="14"/>
  <c r="C744" i="14"/>
  <c r="C1247" i="14"/>
  <c r="C1151" i="14"/>
  <c r="C899" i="14"/>
  <c r="C803" i="14"/>
  <c r="C707" i="14"/>
  <c r="C611" i="14"/>
  <c r="C527" i="14"/>
  <c r="C1451" i="14"/>
  <c r="C1234" i="14"/>
  <c r="C994" i="14"/>
  <c r="C94" i="14"/>
  <c r="C34" i="14"/>
  <c r="C1260" i="14"/>
  <c r="C924" i="14"/>
  <c r="C576" i="14"/>
  <c r="C240" i="14"/>
  <c r="C724" i="14"/>
  <c r="C821" i="14"/>
  <c r="C211" i="14"/>
  <c r="C565" i="14"/>
  <c r="C136" i="14"/>
  <c r="C1499" i="14"/>
  <c r="C154" i="14"/>
  <c r="C1375" i="14"/>
  <c r="C708" i="14"/>
  <c r="C204" i="14"/>
  <c r="C1390" i="14"/>
  <c r="C1462" i="14"/>
  <c r="C1235" i="14"/>
  <c r="C983" i="14"/>
  <c r="C887" i="14"/>
  <c r="C791" i="14"/>
  <c r="C599" i="14"/>
  <c r="C503" i="14"/>
  <c r="C299" i="14"/>
  <c r="C215" i="14"/>
  <c r="C95" i="14"/>
  <c r="C11" i="14"/>
  <c r="D11" i="14" s="1"/>
  <c r="C1511" i="14"/>
  <c r="C1331" i="14"/>
  <c r="C1198" i="14"/>
  <c r="C1162" i="14"/>
  <c r="C46" i="14"/>
  <c r="C1392" i="14"/>
  <c r="C706" i="14"/>
  <c r="C1272" i="14"/>
  <c r="C1236" i="14"/>
  <c r="C912" i="14"/>
  <c r="C564" i="14"/>
  <c r="C192" i="14"/>
  <c r="C900" i="14"/>
  <c r="C31" i="14"/>
  <c r="C975" i="14"/>
  <c r="C680" i="14"/>
  <c r="C268" i="14"/>
  <c r="C419" i="14"/>
  <c r="C1090" i="14"/>
  <c r="C996" i="14"/>
  <c r="C476" i="14"/>
  <c r="C288" i="14"/>
  <c r="C1318" i="14"/>
  <c r="C1402" i="14"/>
  <c r="C1474" i="14"/>
  <c r="C1055" i="14"/>
  <c r="C491" i="14"/>
  <c r="C395" i="14"/>
  <c r="C287" i="14"/>
  <c r="C191" i="14"/>
  <c r="C1078" i="14"/>
  <c r="C406" i="14"/>
  <c r="C358" i="14"/>
  <c r="C1440" i="14"/>
  <c r="C1308" i="14"/>
  <c r="C1212" i="14"/>
  <c r="C888" i="14"/>
  <c r="C492" i="14"/>
  <c r="C180" i="14"/>
  <c r="C265" i="14"/>
  <c r="C447" i="14"/>
  <c r="C760" i="14"/>
  <c r="C438" i="14"/>
  <c r="C510" i="14"/>
  <c r="C1259" i="14"/>
  <c r="C539" i="14"/>
  <c r="C131" i="14"/>
  <c r="C264" i="14"/>
  <c r="C1178" i="14"/>
  <c r="C552" i="14"/>
  <c r="C144" i="14"/>
  <c r="C1330" i="14"/>
  <c r="C1486" i="14"/>
  <c r="C1127" i="14"/>
  <c r="C1043" i="14"/>
  <c r="C971" i="14"/>
  <c r="C779" i="14"/>
  <c r="C683" i="14"/>
  <c r="C587" i="14"/>
  <c r="C179" i="14"/>
  <c r="C1319" i="14"/>
  <c r="C1258" i="14"/>
  <c r="C1355" i="14"/>
  <c r="C1174" i="14"/>
  <c r="C1018" i="14"/>
  <c r="C658" i="14"/>
  <c r="C766" i="14"/>
  <c r="C322" i="14"/>
  <c r="C1066" i="14"/>
  <c r="C622" i="14"/>
  <c r="C91" i="14"/>
  <c r="C1176" i="14"/>
  <c r="C840" i="14"/>
  <c r="C456" i="14"/>
  <c r="C84" i="14"/>
  <c r="C1123" i="14"/>
  <c r="C186" i="14"/>
  <c r="C997" i="14"/>
  <c r="C159" i="14"/>
  <c r="C726" i="14"/>
  <c r="C623" i="14"/>
  <c r="C242" i="14"/>
  <c r="C1497" i="14"/>
  <c r="C1211" i="14"/>
  <c r="C863" i="14"/>
  <c r="C575" i="14"/>
  <c r="C479" i="14"/>
  <c r="C275" i="14"/>
  <c r="C1343" i="14"/>
  <c r="C958" i="14"/>
  <c r="C370" i="14"/>
  <c r="C1296" i="14"/>
  <c r="C250" i="14"/>
  <c r="C586" i="14"/>
  <c r="C1332" i="14"/>
  <c r="C30" i="14"/>
  <c r="C1164" i="14"/>
  <c r="C828" i="14"/>
  <c r="C432" i="14"/>
  <c r="C60" i="14"/>
  <c r="C205" i="14"/>
  <c r="C487" i="14"/>
  <c r="C1182" i="14"/>
  <c r="C889" i="14"/>
  <c r="C1461" i="14"/>
  <c r="C1030" i="14"/>
  <c r="C1428" i="14"/>
  <c r="C1152" i="14"/>
  <c r="C24" i="14"/>
  <c r="C1001" i="14"/>
  <c r="C711" i="14"/>
  <c r="C300" i="14"/>
  <c r="C1270" i="14"/>
  <c r="C1498" i="14"/>
  <c r="C1199" i="14"/>
  <c r="C1031" i="14"/>
  <c r="C935" i="14"/>
  <c r="C851" i="14"/>
  <c r="C659" i="14"/>
  <c r="C359" i="14"/>
  <c r="C59" i="14"/>
  <c r="C1186" i="14"/>
  <c r="C934" i="14"/>
  <c r="C574" i="14"/>
  <c r="C262" i="14"/>
  <c r="C682" i="14"/>
  <c r="C382" i="14"/>
  <c r="C149" i="14"/>
  <c r="C1080" i="14"/>
  <c r="C756" i="14"/>
  <c r="C396" i="14"/>
  <c r="C1223" i="14"/>
  <c r="C1096" i="14"/>
  <c r="C397" i="14"/>
  <c r="C616" i="14"/>
  <c r="C1349" i="14"/>
  <c r="B814" i="14"/>
  <c r="B1014" i="14"/>
  <c r="B30" i="14"/>
  <c r="B77" i="14"/>
  <c r="B1313" i="14"/>
  <c r="B376" i="14"/>
  <c r="B346" i="14"/>
  <c r="B1428" i="14"/>
  <c r="B156" i="14"/>
  <c r="B1301" i="14"/>
  <c r="B476" i="14"/>
  <c r="B310" i="14"/>
  <c r="B303" i="14"/>
  <c r="B312" i="14"/>
  <c r="B1386" i="14"/>
  <c r="B579" i="14"/>
  <c r="B653" i="14"/>
  <c r="B1215" i="14"/>
  <c r="B641" i="14"/>
  <c r="B409" i="14"/>
  <c r="B592" i="14"/>
  <c r="B543" i="14"/>
  <c r="B1501" i="14"/>
  <c r="B440" i="14"/>
  <c r="B1459" i="14"/>
  <c r="B1502" i="14"/>
  <c r="B822" i="14"/>
  <c r="B1389" i="14"/>
  <c r="B265" i="14"/>
  <c r="B384" i="14"/>
  <c r="B373" i="14"/>
  <c r="C1411" i="14"/>
  <c r="C581" i="14"/>
  <c r="B1269" i="14"/>
  <c r="B648" i="14"/>
  <c r="B940" i="14"/>
  <c r="B195" i="14"/>
  <c r="B1262" i="14"/>
  <c r="B1399" i="14"/>
  <c r="B1384" i="14"/>
  <c r="C458" i="14"/>
  <c r="C990" i="14"/>
  <c r="B531" i="14"/>
  <c r="B788" i="14"/>
  <c r="B140" i="14"/>
  <c r="B1032" i="14"/>
  <c r="B1405" i="14"/>
  <c r="B1229" i="14"/>
  <c r="B612" i="14"/>
  <c r="C582" i="14"/>
  <c r="C1413" i="14"/>
  <c r="B813" i="14"/>
  <c r="B1254" i="14"/>
  <c r="B784" i="14"/>
  <c r="B620" i="14"/>
  <c r="B1241" i="14"/>
  <c r="B381" i="14"/>
  <c r="B908" i="14"/>
  <c r="B625" i="14"/>
  <c r="C345" i="14"/>
  <c r="C542" i="14"/>
  <c r="B1281" i="14"/>
  <c r="B331" i="14"/>
  <c r="B1015" i="14"/>
  <c r="B428" i="14"/>
  <c r="B1493" i="14"/>
  <c r="B208" i="14"/>
  <c r="C281" i="14"/>
  <c r="B750" i="14"/>
  <c r="B969" i="14"/>
  <c r="B446" i="14"/>
  <c r="B1100" i="14"/>
  <c r="B158" i="14"/>
  <c r="B536" i="14"/>
  <c r="B388" i="14"/>
  <c r="C1139" i="14"/>
  <c r="C1067" i="14"/>
  <c r="C827" i="14"/>
  <c r="C743" i="14"/>
  <c r="C647" i="14"/>
  <c r="C467" i="14"/>
  <c r="C383" i="14"/>
  <c r="C203" i="14"/>
  <c r="C107" i="14"/>
  <c r="C1391" i="14"/>
  <c r="C1403" i="14"/>
  <c r="C1427" i="14"/>
  <c r="C730" i="14"/>
  <c r="C982" i="14"/>
  <c r="C694" i="14"/>
  <c r="C166" i="14"/>
  <c r="C1452" i="14"/>
  <c r="C562" i="14"/>
  <c r="C1102" i="14"/>
  <c r="C670" i="14"/>
  <c r="C39" i="14"/>
  <c r="C1068" i="14"/>
  <c r="C804" i="14"/>
  <c r="C480" i="14"/>
  <c r="C216" i="14"/>
  <c r="C1161" i="14"/>
  <c r="C1037" i="14"/>
  <c r="C380" i="14"/>
  <c r="C800" i="14"/>
  <c r="C74" i="14"/>
  <c r="C315" i="14"/>
  <c r="C978" i="14"/>
  <c r="C1187" i="14"/>
  <c r="C959" i="14"/>
  <c r="C875" i="14"/>
  <c r="C695" i="14"/>
  <c r="C431" i="14"/>
  <c r="C251" i="14"/>
  <c r="C167" i="14"/>
  <c r="C83" i="14"/>
  <c r="C1283" i="14"/>
  <c r="C1487" i="14"/>
  <c r="C1138" i="14"/>
  <c r="C610" i="14"/>
  <c r="C298" i="14"/>
  <c r="C802" i="14"/>
  <c r="C466" i="14"/>
  <c r="C898" i="14"/>
  <c r="C1248" i="14"/>
  <c r="C984" i="14"/>
  <c r="C648" i="14"/>
  <c r="C372" i="14"/>
  <c r="C48" i="14"/>
  <c r="C535" i="14"/>
  <c r="C1155" i="14"/>
  <c r="C1208" i="14"/>
  <c r="C506" i="14"/>
  <c r="C196" i="14"/>
  <c r="C1387" i="14"/>
  <c r="B561" i="14"/>
  <c r="B1443" i="14"/>
  <c r="B690" i="14"/>
  <c r="B511" i="14"/>
  <c r="B962" i="14"/>
  <c r="B474" i="14"/>
  <c r="B284" i="14"/>
  <c r="B643" i="14"/>
  <c r="B1108" i="14"/>
  <c r="B609" i="14"/>
  <c r="B60" i="14"/>
  <c r="B552" i="14"/>
  <c r="B947" i="14"/>
  <c r="B731" i="14"/>
  <c r="B1271" i="14"/>
  <c r="B838" i="14"/>
  <c r="B574" i="14"/>
  <c r="B334" i="14"/>
  <c r="B1500" i="14"/>
  <c r="B646" i="14"/>
  <c r="B898" i="14"/>
  <c r="B418" i="14"/>
  <c r="B1272" i="14"/>
  <c r="B717" i="14"/>
  <c r="B736" i="14"/>
  <c r="B26" i="14"/>
  <c r="B76" i="14"/>
  <c r="B529" i="14"/>
  <c r="B242" i="14"/>
  <c r="B614" i="14"/>
  <c r="B1227" i="14"/>
  <c r="B184" i="14"/>
  <c r="B521" i="14"/>
  <c r="B517" i="14"/>
  <c r="B1256" i="14"/>
  <c r="B803" i="14"/>
  <c r="B659" i="14"/>
  <c r="B587" i="14"/>
  <c r="B503" i="14"/>
  <c r="B431" i="14"/>
  <c r="B359" i="14"/>
  <c r="B275" i="14"/>
  <c r="B203" i="14"/>
  <c r="B131" i="14"/>
  <c r="B59" i="14"/>
  <c r="B1319" i="14"/>
  <c r="B1487" i="14"/>
  <c r="B1439" i="14"/>
  <c r="B1295" i="14"/>
  <c r="B1078" i="14"/>
  <c r="B1042" i="14"/>
  <c r="B862" i="14"/>
  <c r="B94" i="14"/>
  <c r="B358" i="14"/>
  <c r="B922" i="14"/>
  <c r="B442" i="14"/>
  <c r="B22" i="14"/>
  <c r="B224" i="14"/>
  <c r="B183" i="14"/>
  <c r="B1009" i="14"/>
  <c r="B1225" i="14"/>
  <c r="B255" i="14"/>
  <c r="B1156" i="14"/>
  <c r="B530" i="14"/>
  <c r="B939" i="14"/>
  <c r="B193" i="14"/>
  <c r="B101" i="14"/>
  <c r="B890" i="14"/>
  <c r="B233" i="14"/>
  <c r="B285" i="14"/>
  <c r="B1209" i="14"/>
  <c r="B24" i="14"/>
  <c r="B1330" i="14"/>
  <c r="B1474" i="14"/>
  <c r="B1151" i="14"/>
  <c r="B1007" i="14"/>
  <c r="B935" i="14"/>
  <c r="B863" i="14"/>
  <c r="B791" i="14"/>
  <c r="B719" i="14"/>
  <c r="B647" i="14"/>
  <c r="B575" i="14"/>
  <c r="B491" i="14"/>
  <c r="B419" i="14"/>
  <c r="D419" i="14" s="1"/>
  <c r="B347" i="14"/>
  <c r="B191" i="14"/>
  <c r="B119" i="14"/>
  <c r="B47" i="14"/>
  <c r="B1511" i="14"/>
  <c r="B1307" i="14"/>
  <c r="B1463" i="14"/>
  <c r="B1427" i="14"/>
  <c r="B298" i="14"/>
  <c r="B46" i="14"/>
  <c r="B1512" i="14"/>
  <c r="B598" i="14"/>
  <c r="B322" i="14"/>
  <c r="B1440" i="14"/>
  <c r="B656" i="14"/>
  <c r="B627" i="14"/>
  <c r="B315" i="14"/>
  <c r="B459" i="14"/>
  <c r="B1058" i="14"/>
  <c r="B833" i="14"/>
  <c r="B879" i="14"/>
  <c r="B57" i="14"/>
  <c r="B256" i="14"/>
  <c r="B1104" i="14"/>
  <c r="B1082" i="14"/>
  <c r="B991" i="14"/>
  <c r="B351" i="14"/>
  <c r="B1422" i="14"/>
  <c r="B1052" i="14"/>
  <c r="B893" i="14"/>
  <c r="B937" i="14"/>
  <c r="B438" i="14"/>
  <c r="B31" i="14"/>
  <c r="B688" i="14"/>
  <c r="B1310" i="14"/>
  <c r="B522" i="14"/>
  <c r="B621" i="14"/>
  <c r="B1010" i="14"/>
  <c r="B160" i="14"/>
  <c r="B163" i="14"/>
  <c r="B400" i="14"/>
  <c r="B27" i="14"/>
  <c r="B412" i="14"/>
  <c r="B774" i="14"/>
  <c r="B1388" i="14"/>
  <c r="B280" i="14"/>
  <c r="B781" i="14"/>
  <c r="B565" i="14"/>
  <c r="B1049" i="14"/>
  <c r="B751" i="14"/>
  <c r="B29" i="14"/>
  <c r="B1291" i="14"/>
  <c r="B1068" i="14"/>
  <c r="B783" i="14"/>
  <c r="B209" i="14"/>
  <c r="B389" i="14"/>
  <c r="B81" i="14"/>
  <c r="B572" i="14"/>
  <c r="B439" i="14"/>
  <c r="B1212" i="14"/>
  <c r="B1099" i="14"/>
  <c r="B1146" i="14"/>
  <c r="B1188" i="14"/>
  <c r="B450" i="14"/>
  <c r="B1244" i="14"/>
  <c r="B1393" i="14"/>
  <c r="C1441" i="14"/>
  <c r="C1121" i="14"/>
  <c r="C416" i="14"/>
  <c r="C842" i="14"/>
  <c r="C399" i="14"/>
  <c r="C296" i="14"/>
  <c r="C1108" i="14"/>
  <c r="C1179" i="14"/>
  <c r="C1231" i="14"/>
  <c r="C617" i="14"/>
  <c r="C201" i="14"/>
  <c r="C1040" i="14"/>
  <c r="C328" i="14"/>
  <c r="C759" i="14"/>
  <c r="C177" i="14"/>
  <c r="C705" i="14"/>
  <c r="C926" i="14"/>
  <c r="C1133" i="14"/>
  <c r="C738" i="14"/>
  <c r="C810" i="14"/>
  <c r="C1076" i="14"/>
  <c r="C101" i="14"/>
  <c r="C472" i="14"/>
  <c r="C1347" i="14"/>
  <c r="C1124" i="14"/>
  <c r="B286" i="14"/>
  <c r="B1284" i="14"/>
  <c r="B1102" i="14"/>
  <c r="B874" i="14"/>
  <c r="B622" i="14"/>
  <c r="B274" i="14"/>
  <c r="B1488" i="14"/>
  <c r="B1257" i="14"/>
  <c r="B144" i="14"/>
  <c r="B15" i="14"/>
  <c r="B786" i="14"/>
  <c r="B601" i="14"/>
  <c r="B860" i="14"/>
  <c r="B889" i="14"/>
  <c r="B1076" i="14"/>
  <c r="B1180" i="14"/>
  <c r="B655" i="14"/>
  <c r="B973" i="14"/>
  <c r="B956" i="14"/>
  <c r="B651" i="14"/>
  <c r="B918" i="14"/>
  <c r="B213" i="14"/>
  <c r="B421" i="14"/>
  <c r="B1171" i="14"/>
  <c r="B492" i="14"/>
  <c r="B1153" i="14"/>
  <c r="B1020" i="14"/>
  <c r="B42" i="14"/>
  <c r="B798" i="14"/>
  <c r="B1471" i="14"/>
  <c r="B1040" i="14"/>
  <c r="B424" i="14"/>
  <c r="B1279" i="14"/>
  <c r="B1157" i="14"/>
  <c r="B723" i="14"/>
  <c r="B223" i="14"/>
  <c r="B1249" i="14"/>
  <c r="B250" i="14"/>
  <c r="B1344" i="14"/>
  <c r="B1030" i="14"/>
  <c r="B850" i="14"/>
  <c r="B586" i="14"/>
  <c r="B238" i="14"/>
  <c r="B1308" i="14"/>
  <c r="B138" i="14"/>
  <c r="B1029" i="14"/>
  <c r="B72" i="14"/>
  <c r="B325" i="14"/>
  <c r="B1137" i="14"/>
  <c r="B1252" i="14"/>
  <c r="B727" i="14"/>
  <c r="B13" i="14"/>
  <c r="B1087" i="14"/>
  <c r="B542" i="14"/>
  <c r="B1065" i="14"/>
  <c r="B219" i="14"/>
  <c r="B1134" i="14"/>
  <c r="B576" i="14"/>
  <c r="B549" i="14"/>
  <c r="B568" i="14"/>
  <c r="B1016" i="14"/>
  <c r="B1144" i="14"/>
  <c r="B1059" i="14"/>
  <c r="B53" i="14"/>
  <c r="B148" i="14"/>
  <c r="B665" i="14"/>
  <c r="B448" i="14"/>
  <c r="B996" i="14"/>
  <c r="B1411" i="14"/>
  <c r="B1074" i="14"/>
  <c r="B854" i="14"/>
  <c r="B1361" i="14"/>
  <c r="B232" i="14"/>
  <c r="B1117" i="14"/>
  <c r="B139" i="14"/>
  <c r="B115" i="14"/>
  <c r="B1392" i="14"/>
  <c r="B896" i="14"/>
  <c r="B307" i="14"/>
  <c r="B885" i="14"/>
  <c r="B36" i="14"/>
  <c r="B769" i="14"/>
  <c r="B824" i="14"/>
  <c r="B686" i="14"/>
  <c r="B921" i="14"/>
  <c r="B830" i="14"/>
  <c r="B595" i="14"/>
  <c r="B986" i="14"/>
  <c r="B1075" i="14"/>
  <c r="B700" i="14"/>
  <c r="B837" i="14"/>
  <c r="B136" i="14"/>
  <c r="B584" i="14"/>
  <c r="B1069" i="14"/>
  <c r="B176" i="14"/>
  <c r="B304" i="14"/>
  <c r="B294" i="14"/>
  <c r="B341" i="14"/>
  <c r="B1375" i="14"/>
  <c r="B17" i="14"/>
  <c r="B716" i="14"/>
  <c r="B496" i="14"/>
  <c r="B1434" i="14"/>
  <c r="B1200" i="14"/>
  <c r="B80" i="14"/>
  <c r="B1363" i="14"/>
  <c r="B500" i="14"/>
  <c r="B363" i="14"/>
  <c r="B1195" i="14"/>
  <c r="B675" i="14"/>
  <c r="B214" i="14"/>
  <c r="B1006" i="14"/>
  <c r="B826" i="14"/>
  <c r="B478" i="14"/>
  <c r="B190" i="14"/>
  <c r="B1320" i="14"/>
  <c r="B993" i="14"/>
  <c r="B1041" i="14"/>
  <c r="B91" i="14"/>
  <c r="B278" i="14"/>
  <c r="B1467" i="14"/>
  <c r="B1202" i="14"/>
  <c r="B605" i="14"/>
  <c r="B447" i="14"/>
  <c r="B401" i="14"/>
  <c r="B243" i="14"/>
  <c r="B279" i="14"/>
  <c r="B1056" i="14"/>
  <c r="B1238" i="14"/>
  <c r="B222" i="14"/>
  <c r="B337" i="14"/>
  <c r="B628" i="14"/>
  <c r="B498" i="14"/>
  <c r="B197" i="14"/>
  <c r="B1325" i="14"/>
  <c r="B566" i="14"/>
  <c r="B1397" i="14"/>
  <c r="B177" i="14"/>
  <c r="B1044" i="14"/>
  <c r="B998" i="14"/>
  <c r="B1513" i="14"/>
  <c r="B352" i="14"/>
  <c r="B795" i="14"/>
  <c r="B846" i="14"/>
  <c r="B704" i="14"/>
  <c r="B1168" i="14"/>
  <c r="B324" i="14"/>
  <c r="B212" i="14"/>
  <c r="B1476" i="14"/>
  <c r="B754" i="14"/>
  <c r="B118" i="14"/>
  <c r="B1368" i="14"/>
  <c r="B905" i="14"/>
  <c r="B861" i="14"/>
  <c r="B1456" i="14"/>
  <c r="B804" i="14"/>
  <c r="B749" i="14"/>
  <c r="B692" i="14"/>
  <c r="B372" i="14"/>
  <c r="B980" i="14"/>
  <c r="B739" i="14"/>
  <c r="B1080" i="14"/>
  <c r="B1338" i="14"/>
  <c r="B188" i="14"/>
  <c r="B1381" i="14"/>
  <c r="B780" i="14"/>
  <c r="B1297" i="14"/>
  <c r="B920" i="14"/>
  <c r="B1348" i="14"/>
  <c r="B225" i="14"/>
  <c r="B362" i="14"/>
  <c r="B482" i="14"/>
  <c r="B1420" i="14"/>
  <c r="B604" i="14"/>
  <c r="B86" i="14"/>
  <c r="B1083" i="14"/>
  <c r="B449" i="14"/>
  <c r="B776" i="14"/>
  <c r="B818" i="14"/>
  <c r="B1097" i="14"/>
  <c r="B836" i="14"/>
  <c r="B865" i="14"/>
  <c r="B1417" i="14"/>
  <c r="B1066" i="14"/>
  <c r="B946" i="14"/>
  <c r="B706" i="14"/>
  <c r="D706" i="14" s="1"/>
  <c r="B382" i="14"/>
  <c r="B82" i="14"/>
  <c r="B1404" i="14"/>
  <c r="B681" i="14"/>
  <c r="B345" i="14"/>
  <c r="B1339" i="14"/>
  <c r="B137" i="14"/>
  <c r="B1401" i="14"/>
  <c r="B103" i="14"/>
  <c r="B1445" i="14"/>
  <c r="B463" i="14"/>
  <c r="B1473" i="14"/>
  <c r="B678" i="14"/>
  <c r="B1274" i="14"/>
  <c r="B344" i="14"/>
  <c r="B1360" i="14"/>
  <c r="B632" i="14"/>
  <c r="B433" i="14"/>
  <c r="B932" i="14"/>
  <c r="B793" i="14"/>
  <c r="B157" i="14"/>
  <c r="B302" i="14"/>
  <c r="B906" i="14"/>
  <c r="B1449" i="14"/>
  <c r="B740" i="14"/>
  <c r="B1217" i="14"/>
  <c r="B867" i="14"/>
  <c r="B235" i="14"/>
  <c r="B481" i="14"/>
  <c r="B615" i="14"/>
  <c r="B1160" i="14"/>
  <c r="B391" i="14"/>
  <c r="B1454" i="14"/>
  <c r="B957" i="14"/>
  <c r="C862" i="14"/>
  <c r="C634" i="14"/>
  <c r="C454" i="14"/>
  <c r="C226" i="14"/>
  <c r="C10" i="14"/>
  <c r="C1500" i="14"/>
  <c r="C718" i="14"/>
  <c r="C502" i="14"/>
  <c r="C286" i="14"/>
  <c r="C70" i="14"/>
  <c r="C1476" i="14"/>
  <c r="C1006" i="14"/>
  <c r="C850" i="14"/>
  <c r="C346" i="14"/>
  <c r="C118" i="14"/>
  <c r="C1320" i="14"/>
  <c r="C1488" i="14"/>
  <c r="C135" i="14"/>
  <c r="C1188" i="14"/>
  <c r="C1008" i="14"/>
  <c r="C816" i="14"/>
  <c r="C612" i="14"/>
  <c r="C408" i="14"/>
  <c r="C228" i="14"/>
  <c r="C515" i="14"/>
  <c r="C98" i="14"/>
  <c r="C141" i="14"/>
  <c r="C818" i="14"/>
  <c r="C541" i="14"/>
  <c r="C700" i="14"/>
  <c r="C1274" i="14"/>
  <c r="C1491" i="14"/>
  <c r="C1408" i="14"/>
  <c r="C1394" i="14"/>
  <c r="C56" i="14"/>
  <c r="C220" i="14"/>
  <c r="C1442" i="14"/>
  <c r="C1279" i="14"/>
  <c r="C1356" i="14"/>
  <c r="C1114" i="14"/>
  <c r="C646" i="14"/>
  <c r="C430" i="14"/>
  <c r="C214" i="14"/>
  <c r="C1284" i="14"/>
  <c r="C814" i="14"/>
  <c r="C478" i="14"/>
  <c r="C274" i="14"/>
  <c r="C58" i="14"/>
  <c r="C1368" i="14"/>
  <c r="C78" i="14"/>
  <c r="C146" i="14"/>
  <c r="C1140" i="14"/>
  <c r="C960" i="14"/>
  <c r="C732" i="14"/>
  <c r="C540" i="14"/>
  <c r="C348" i="14"/>
  <c r="C132" i="14"/>
  <c r="C692" i="14"/>
  <c r="C110" i="14"/>
  <c r="C1209" i="14"/>
  <c r="C1372" i="14"/>
  <c r="C1249" i="14"/>
  <c r="C641" i="14"/>
  <c r="C61" i="14"/>
  <c r="C1060" i="14"/>
  <c r="C1004" i="14"/>
  <c r="C774" i="14"/>
  <c r="C758" i="14"/>
  <c r="C29" i="14"/>
  <c r="C933" i="14"/>
  <c r="C1300" i="14"/>
  <c r="C178" i="14"/>
  <c r="C922" i="14"/>
  <c r="C238" i="14"/>
  <c r="C22" i="14"/>
  <c r="C1404" i="14"/>
  <c r="C66" i="14"/>
  <c r="C122" i="14"/>
  <c r="C1104" i="14"/>
  <c r="C948" i="14"/>
  <c r="C696" i="14"/>
  <c r="C516" i="14"/>
  <c r="C336" i="14"/>
  <c r="C108" i="14"/>
  <c r="C621" i="14"/>
  <c r="C295" i="14"/>
  <c r="C1232" i="14"/>
  <c r="C689" i="14"/>
  <c r="C1135" i="14"/>
  <c r="C885" i="14"/>
  <c r="C633" i="14"/>
  <c r="C285" i="14"/>
  <c r="C7" i="14"/>
  <c r="C400" i="14"/>
  <c r="C362" i="14"/>
  <c r="C1125" i="14"/>
  <c r="C770" i="14"/>
  <c r="C41" i="14"/>
  <c r="C742" i="14"/>
  <c r="C538" i="14"/>
  <c r="C334" i="14"/>
  <c r="C130" i="14"/>
  <c r="C1380" i="14"/>
  <c r="C886" i="14"/>
  <c r="D886" i="14" s="1"/>
  <c r="C598" i="14"/>
  <c r="C394" i="14"/>
  <c r="C1344" i="14"/>
  <c r="C1126" i="14"/>
  <c r="C754" i="14"/>
  <c r="C442" i="14"/>
  <c r="C54" i="14"/>
  <c r="C373" i="14"/>
  <c r="C1092" i="14"/>
  <c r="C936" i="14"/>
  <c r="C684" i="14"/>
  <c r="C504" i="14"/>
  <c r="C324" i="14"/>
  <c r="C96" i="14"/>
  <c r="C992" i="14"/>
  <c r="C198" i="14"/>
  <c r="C1154" i="14"/>
  <c r="C333" i="14"/>
  <c r="C410" i="14"/>
  <c r="C691" i="14"/>
  <c r="C451" i="14"/>
  <c r="C223" i="14"/>
  <c r="C952" i="14"/>
  <c r="C775" i="14"/>
  <c r="C1457" i="14"/>
  <c r="C318" i="14"/>
  <c r="C1329" i="14"/>
  <c r="C801" i="14"/>
  <c r="C645" i="14"/>
  <c r="C1217" i="14"/>
  <c r="C1324" i="14"/>
  <c r="C403" i="14"/>
  <c r="C557" i="14"/>
  <c r="C572" i="14"/>
  <c r="C788" i="14"/>
  <c r="D788" i="14" s="1"/>
  <c r="C282" i="14"/>
  <c r="C733" i="14"/>
  <c r="C389" i="14"/>
  <c r="C642" i="14"/>
  <c r="C1437" i="14"/>
  <c r="C1407" i="14"/>
  <c r="B283" i="14"/>
  <c r="B1182" i="14"/>
  <c r="B684" i="14"/>
  <c r="B713" i="14"/>
  <c r="B819" i="14"/>
  <c r="B1300" i="14"/>
  <c r="B1116" i="14"/>
  <c r="B725" i="14"/>
  <c r="B1311" i="14"/>
  <c r="B1022" i="14"/>
  <c r="B1447" i="14"/>
  <c r="B544" i="14"/>
  <c r="B997" i="14"/>
  <c r="B1023" i="14"/>
  <c r="B133" i="14"/>
  <c r="B66" i="14"/>
  <c r="B1321" i="14"/>
  <c r="B1149" i="14"/>
  <c r="B1472" i="14"/>
  <c r="B1136" i="14"/>
  <c r="B1024" i="14"/>
  <c r="B943" i="14"/>
  <c r="B829" i="14"/>
  <c r="B857" i="14"/>
  <c r="B1372" i="14"/>
  <c r="B1218" i="14"/>
  <c r="B1377" i="14"/>
  <c r="B557" i="14"/>
  <c r="B1333" i="14"/>
  <c r="B654" i="14"/>
  <c r="B87" i="14"/>
  <c r="B691" i="14"/>
  <c r="B1433" i="14"/>
  <c r="B702" i="14"/>
  <c r="B1446" i="14"/>
  <c r="B398" i="14"/>
  <c r="B650" i="14"/>
  <c r="B990" i="14"/>
  <c r="B361" i="14"/>
  <c r="B748" i="14"/>
  <c r="B484" i="14"/>
  <c r="B380" i="14"/>
  <c r="B1130" i="14"/>
  <c r="B1036" i="14"/>
  <c r="B350" i="14"/>
  <c r="B642" i="14"/>
  <c r="B721" i="14"/>
  <c r="B45" i="14"/>
  <c r="B1101" i="14"/>
  <c r="B1253" i="14"/>
  <c r="B812" i="14"/>
  <c r="B696" i="14"/>
  <c r="B741" i="14"/>
  <c r="B393" i="14"/>
  <c r="B1412" i="14"/>
  <c r="B234" i="14"/>
  <c r="B909" i="14"/>
  <c r="B483" i="14"/>
  <c r="B128" i="14"/>
  <c r="B1503" i="14"/>
  <c r="B272" i="14"/>
  <c r="B1035" i="14"/>
  <c r="B1141" i="14"/>
  <c r="B16" i="14"/>
  <c r="B629" i="14"/>
  <c r="B583" i="14"/>
  <c r="B392" i="14"/>
  <c r="B20" i="14"/>
  <c r="B968" i="14"/>
  <c r="B613" i="14"/>
  <c r="B1073" i="14"/>
  <c r="B673" i="14"/>
  <c r="B869" i="14"/>
  <c r="B1109" i="14"/>
  <c r="C1352" i="14"/>
  <c r="C412" i="14"/>
  <c r="C1321" i="14"/>
  <c r="C20" i="14"/>
  <c r="C666" i="14"/>
  <c r="C676" i="14"/>
  <c r="C327" i="14"/>
  <c r="C1142" i="14"/>
  <c r="C829" i="14"/>
  <c r="C475" i="14"/>
  <c r="C1038" i="14"/>
  <c r="C210" i="14"/>
  <c r="C638" i="14"/>
  <c r="C471" i="14"/>
  <c r="C195" i="14"/>
  <c r="C1077" i="14"/>
  <c r="C782" i="14"/>
  <c r="C594" i="14"/>
  <c r="C1201" i="14"/>
  <c r="C16" i="14"/>
  <c r="C833" i="14"/>
  <c r="C405" i="14"/>
  <c r="C523" i="14"/>
  <c r="C868" i="14"/>
  <c r="C377" i="14"/>
  <c r="C273" i="14"/>
  <c r="C391" i="14"/>
  <c r="C156" i="14"/>
  <c r="C964" i="14"/>
  <c r="C67" i="14"/>
  <c r="C151" i="14"/>
  <c r="C230" i="14"/>
  <c r="C1160" i="14"/>
  <c r="C102" i="14"/>
  <c r="C1449" i="14"/>
  <c r="D1449" i="14" s="1"/>
  <c r="C243" i="14"/>
  <c r="C649" i="14"/>
  <c r="C92" i="14"/>
  <c r="C28" i="14"/>
  <c r="C519" i="14"/>
  <c r="C145" i="14"/>
  <c r="C749" i="14"/>
  <c r="C1398" i="14"/>
  <c r="C234" i="14"/>
  <c r="C857" i="14"/>
  <c r="C1277" i="14"/>
  <c r="C1171" i="14"/>
  <c r="C809" i="14"/>
  <c r="C977" i="14"/>
  <c r="C625" i="14"/>
  <c r="C1064" i="14"/>
  <c r="C1086" i="14"/>
  <c r="C1203" i="14"/>
  <c r="C639" i="14"/>
  <c r="C1348" i="14"/>
  <c r="C630" i="14"/>
  <c r="C1363" i="14"/>
  <c r="C1118" i="14"/>
  <c r="C1361" i="14"/>
  <c r="C342" i="14"/>
  <c r="C1360" i="14"/>
  <c r="B1081" i="14"/>
  <c r="B151" i="14"/>
  <c r="B132" i="14"/>
  <c r="B726" i="14"/>
  <c r="B445" i="14"/>
  <c r="B545" i="14"/>
  <c r="B1237" i="14"/>
  <c r="B88" i="14"/>
  <c r="B602" i="14"/>
  <c r="B1507" i="14"/>
  <c r="B1063" i="14"/>
  <c r="B1152" i="14"/>
  <c r="B369" i="14"/>
  <c r="B701" i="14"/>
  <c r="B1226" i="14"/>
  <c r="B199" i="14"/>
  <c r="B1164" i="14"/>
  <c r="B951" i="14"/>
  <c r="B1448" i="14"/>
  <c r="B560" i="14"/>
  <c r="B457" i="14"/>
  <c r="B1050" i="14"/>
  <c r="B747" i="14"/>
  <c r="C1508" i="14"/>
  <c r="C1195" i="14"/>
  <c r="C111" i="14"/>
  <c r="C720" i="14"/>
  <c r="C1183" i="14"/>
  <c r="C1002" i="14"/>
  <c r="C966" i="14"/>
  <c r="C607" i="14"/>
  <c r="C613" i="14"/>
  <c r="C1302" i="14"/>
  <c r="C1168" i="14"/>
  <c r="C1346" i="14"/>
  <c r="C1097" i="14"/>
  <c r="C1430" i="14"/>
  <c r="C629" i="14"/>
  <c r="C723" i="14"/>
  <c r="C627" i="14"/>
  <c r="C1088" i="14"/>
  <c r="C485" i="14"/>
  <c r="C305" i="14"/>
  <c r="C1145" i="14"/>
  <c r="C799" i="14"/>
  <c r="C1310" i="14"/>
  <c r="C80" i="14"/>
  <c r="C873" i="14"/>
  <c r="C470" i="14"/>
  <c r="C233" i="14"/>
  <c r="C1494" i="14"/>
  <c r="C1111" i="14"/>
  <c r="C189" i="14"/>
  <c r="C428" i="14"/>
  <c r="C1240" i="14"/>
  <c r="C1381" i="14"/>
  <c r="C1158" i="14"/>
  <c r="C365" i="14"/>
  <c r="C218" i="14"/>
  <c r="C1480" i="14"/>
  <c r="C894" i="14"/>
  <c r="C137" i="14"/>
  <c r="C25" i="14"/>
  <c r="C1299" i="14"/>
  <c r="C714" i="14"/>
  <c r="C1252" i="14"/>
  <c r="C1261" i="14"/>
  <c r="C1326" i="14"/>
  <c r="C62" i="14"/>
  <c r="C1129" i="14"/>
  <c r="C291" i="14"/>
  <c r="C258" i="14"/>
  <c r="C793" i="14"/>
  <c r="C1333" i="14"/>
  <c r="C508" i="14"/>
  <c r="C595" i="14"/>
  <c r="C824" i="14"/>
  <c r="C757" i="14"/>
  <c r="C904" i="14"/>
  <c r="C1434" i="14"/>
  <c r="C457" i="14"/>
  <c r="C577" i="14"/>
  <c r="C51" i="14"/>
  <c r="C628" i="14"/>
  <c r="C1482" i="14"/>
  <c r="C945" i="14"/>
  <c r="C954" i="14"/>
  <c r="C187" i="14"/>
  <c r="C822" i="14"/>
  <c r="C236" i="14"/>
  <c r="C1035" i="14"/>
  <c r="C896" i="14"/>
  <c r="C1083" i="14"/>
  <c r="C1406" i="14"/>
  <c r="C939" i="14"/>
  <c r="C962" i="14"/>
  <c r="C308" i="14"/>
  <c r="C1285" i="14"/>
  <c r="B1352" i="14"/>
  <c r="B1207" i="14"/>
  <c r="B327" i="14"/>
  <c r="C139" i="14"/>
  <c r="C173" i="14"/>
  <c r="C446" i="14"/>
  <c r="C105" i="14"/>
  <c r="C901" i="14"/>
  <c r="C494" i="14"/>
  <c r="C1089" i="14"/>
  <c r="C331" i="14"/>
  <c r="C270" i="14"/>
  <c r="C1159" i="14"/>
  <c r="C602" i="14"/>
  <c r="C870" i="14"/>
  <c r="C937" i="14"/>
  <c r="C129" i="14"/>
  <c r="C798" i="14"/>
  <c r="C967" i="14"/>
  <c r="C366" i="14"/>
  <c r="C314" i="14"/>
  <c r="C1419" i="14"/>
  <c r="C784" i="14"/>
  <c r="C674" i="14"/>
  <c r="C605" i="14"/>
  <c r="C1399" i="14"/>
  <c r="C520" i="14"/>
  <c r="C386" i="14"/>
  <c r="C1036" i="14"/>
  <c r="C1466" i="14"/>
  <c r="C208" i="14"/>
  <c r="C50" i="14"/>
  <c r="C76" i="14"/>
  <c r="C1303" i="14"/>
  <c r="C36" i="14"/>
  <c r="D36" i="14" s="1"/>
  <c r="C221" i="14"/>
  <c r="C89" i="14"/>
  <c r="C304" i="14"/>
  <c r="C57" i="14"/>
  <c r="C916" i="14"/>
  <c r="C496" i="14"/>
  <c r="C387" i="14"/>
  <c r="C812" i="14"/>
  <c r="C1081" i="14"/>
  <c r="C194" i="14"/>
  <c r="C1484" i="14"/>
  <c r="C618" i="14"/>
  <c r="C1073" i="14"/>
  <c r="C573" i="14"/>
  <c r="C1216" i="14"/>
  <c r="C1266" i="14"/>
  <c r="C871" i="14"/>
  <c r="C277" i="14"/>
  <c r="C835" i="14"/>
  <c r="C710" i="14"/>
  <c r="C1087" i="14"/>
  <c r="C578" i="14"/>
  <c r="C920" i="14"/>
  <c r="C157" i="14"/>
  <c r="C1039" i="14"/>
  <c r="C81" i="14"/>
  <c r="C740" i="14"/>
  <c r="C229" i="14"/>
  <c r="C1435" i="14"/>
  <c r="C206" i="14"/>
  <c r="C212" i="14"/>
  <c r="C728" i="14"/>
  <c r="C86" i="14"/>
  <c r="C499" i="14"/>
  <c r="C93" i="14"/>
  <c r="C1022" i="14"/>
  <c r="C553" i="14"/>
  <c r="C974" i="14"/>
  <c r="C865" i="14"/>
  <c r="C849" i="14"/>
  <c r="C513" i="14"/>
  <c r="C654" i="14"/>
  <c r="C590" i="14"/>
  <c r="C63" i="14"/>
  <c r="C917" i="14"/>
  <c r="C987" i="14"/>
  <c r="C583" i="14"/>
  <c r="C1386" i="14"/>
  <c r="C601" i="14"/>
  <c r="C882" i="14"/>
  <c r="C571" i="14"/>
  <c r="C1421" i="14"/>
  <c r="C325" i="14"/>
  <c r="C402" i="14"/>
  <c r="C786" i="14"/>
  <c r="C1314" i="14"/>
  <c r="C165" i="14"/>
  <c r="C665" i="14"/>
  <c r="C425" i="14"/>
  <c r="C1459" i="14"/>
  <c r="C1084" i="14"/>
  <c r="C681" i="14"/>
  <c r="C930" i="14"/>
  <c r="C631" i="14"/>
  <c r="C1072" i="14"/>
  <c r="C392" i="14"/>
  <c r="C1172" i="14"/>
  <c r="C580" i="14"/>
  <c r="C219" i="14"/>
  <c r="C486" i="14"/>
  <c r="C931" i="14"/>
  <c r="C1311" i="14"/>
  <c r="C1012" i="14"/>
  <c r="C556" i="14"/>
  <c r="C1105" i="14"/>
  <c r="C1113" i="14"/>
  <c r="C1316" i="14"/>
  <c r="C200" i="14"/>
  <c r="C1513" i="14"/>
  <c r="C847" i="14"/>
  <c r="C1374" i="14"/>
  <c r="C259" i="14"/>
  <c r="C401" i="14"/>
  <c r="C921" i="14"/>
  <c r="C834" i="14"/>
  <c r="C953" i="14"/>
  <c r="C1132" i="14"/>
  <c r="C69" i="14"/>
  <c r="C795" i="14"/>
  <c r="C1490" i="14"/>
  <c r="B97" i="14"/>
  <c r="B1509" i="14"/>
  <c r="B301" i="14"/>
  <c r="B606" i="14"/>
  <c r="B672" i="14"/>
  <c r="B1328" i="14"/>
  <c r="B693" i="14"/>
  <c r="B1085" i="14"/>
  <c r="B638" i="14"/>
  <c r="B938" i="14"/>
  <c r="B19" i="14"/>
  <c r="B948" i="14"/>
  <c r="B1285" i="14"/>
  <c r="B127" i="14"/>
  <c r="B1192" i="14"/>
  <c r="B1470" i="14"/>
  <c r="B134" i="14"/>
  <c r="B900" i="14"/>
  <c r="B1033" i="14"/>
  <c r="B617" i="14"/>
  <c r="B229" i="14"/>
  <c r="B1430" i="14"/>
  <c r="B1287" i="14"/>
  <c r="B689" i="14"/>
  <c r="C877" i="14"/>
  <c r="C1469" i="14"/>
  <c r="C693" i="14"/>
  <c r="C512" i="14"/>
  <c r="C940" i="14"/>
  <c r="C531" i="14"/>
  <c r="C79" i="14"/>
  <c r="C703" i="14"/>
  <c r="C511" i="14"/>
  <c r="C1501" i="14"/>
  <c r="C991" i="14"/>
  <c r="C398" i="14"/>
  <c r="C133" i="14"/>
  <c r="C1193" i="14"/>
  <c r="C989" i="14"/>
  <c r="C1166" i="14"/>
  <c r="C43" i="14"/>
  <c r="C765" i="14"/>
  <c r="C1425" i="14"/>
  <c r="C1169" i="14"/>
  <c r="C589" i="14"/>
  <c r="C848" i="14"/>
  <c r="C906" i="14"/>
  <c r="C473" i="14"/>
  <c r="C1149" i="14"/>
  <c r="C716" i="14"/>
  <c r="D716" i="14" s="1"/>
  <c r="C199" i="14"/>
  <c r="C169" i="14"/>
  <c r="C897" i="14"/>
  <c r="C452" i="14"/>
  <c r="C1099" i="14"/>
  <c r="C72" i="14"/>
  <c r="C121" i="14"/>
  <c r="C1109" i="14"/>
  <c r="C951" i="14"/>
  <c r="C429" i="14"/>
  <c r="C15" i="14"/>
  <c r="C771" i="14"/>
  <c r="C609" i="14"/>
  <c r="C858" i="14"/>
  <c r="C554" i="14"/>
  <c r="C426" i="14"/>
  <c r="C1359" i="14"/>
  <c r="C1106" i="14"/>
  <c r="C171" i="14"/>
  <c r="C932" i="14"/>
  <c r="C547" i="14"/>
  <c r="C1341" i="14"/>
  <c r="C427" i="14"/>
  <c r="C1286" i="14"/>
  <c r="C232" i="14"/>
  <c r="C1268" i="14"/>
  <c r="C675" i="14"/>
  <c r="C1447" i="14"/>
  <c r="C352" i="14"/>
  <c r="C434" i="14"/>
  <c r="C741" i="14"/>
  <c r="C747" i="14"/>
  <c r="C614" i="14"/>
  <c r="C1063" i="14"/>
  <c r="C619" i="14"/>
  <c r="B1436" i="14"/>
  <c r="B591" i="14"/>
  <c r="B1190" i="14"/>
  <c r="B1376" i="14"/>
  <c r="B360" i="14"/>
  <c r="B7" i="14"/>
  <c r="B1154" i="14"/>
  <c r="B799" i="14"/>
  <c r="B63" i="14"/>
  <c r="B1370" i="14"/>
  <c r="B569" i="14"/>
  <c r="D569" i="14" s="1"/>
  <c r="B451" i="14"/>
  <c r="C384" i="14"/>
  <c r="C813" i="14"/>
  <c r="C1050" i="14"/>
  <c r="C260" i="14"/>
  <c r="C332" i="14"/>
  <c r="C364" i="14"/>
  <c r="C1101" i="14"/>
  <c r="C114" i="14"/>
  <c r="C1146" i="14"/>
  <c r="C501" i="14"/>
  <c r="C721" i="14"/>
  <c r="C1244" i="14"/>
  <c r="C411" i="14"/>
  <c r="C567" i="14"/>
  <c r="C303" i="14"/>
  <c r="C787" i="14"/>
  <c r="C1119" i="14"/>
  <c r="C1225" i="14"/>
  <c r="C664" i="14"/>
  <c r="C1257" i="14"/>
  <c r="C390" i="14"/>
  <c r="C445" i="14"/>
  <c r="C1255" i="14"/>
  <c r="C1005" i="14"/>
  <c r="C869" i="14"/>
  <c r="C241" i="14"/>
  <c r="C534" i="14"/>
  <c r="C309" i="14"/>
  <c r="C449" i="14"/>
  <c r="C1027" i="14"/>
  <c r="C536" i="14"/>
  <c r="C783" i="14"/>
  <c r="C669" i="14"/>
  <c r="C1033" i="14"/>
  <c r="C489" i="14"/>
  <c r="C160" i="14"/>
  <c r="C477" i="14"/>
  <c r="C55" i="14"/>
  <c r="C1128" i="14"/>
  <c r="C525" i="14"/>
  <c r="C1256" i="14"/>
  <c r="C856" i="14"/>
  <c r="C1205" i="14"/>
  <c r="C44" i="14"/>
  <c r="C709" i="14"/>
  <c r="C1197" i="14"/>
  <c r="C1215" i="14"/>
  <c r="C1446" i="14"/>
  <c r="C1137" i="14"/>
  <c r="C1465" i="14"/>
  <c r="C861" i="14"/>
  <c r="C1443" i="14"/>
  <c r="C1061" i="14"/>
  <c r="C1262" i="14"/>
  <c r="C687" i="14"/>
  <c r="C1023" i="14"/>
  <c r="C367" i="14"/>
  <c r="C5" i="14"/>
  <c r="C193" i="14"/>
  <c r="C570" i="14"/>
  <c r="C355" i="14"/>
  <c r="B460" i="14"/>
  <c r="B1408" i="14"/>
  <c r="B944" i="14"/>
  <c r="B1145" i="14"/>
  <c r="B1189" i="14"/>
  <c r="B1369" i="14"/>
  <c r="B122" i="14"/>
  <c r="B462" i="14"/>
  <c r="B1201" i="14"/>
  <c r="D1201" i="14" s="1"/>
  <c r="B1485" i="14"/>
  <c r="B765" i="14"/>
  <c r="B268" i="14"/>
  <c r="B1334" i="14"/>
  <c r="B96" i="14"/>
  <c r="B936" i="14"/>
  <c r="B1468" i="14"/>
  <c r="B1012" i="14"/>
  <c r="B221" i="14"/>
  <c r="B1084" i="14"/>
  <c r="B153" i="14"/>
  <c r="B108" i="14"/>
  <c r="B892" i="14"/>
  <c r="B1071" i="14"/>
  <c r="B1098" i="14"/>
  <c r="C272" i="14"/>
  <c r="C100" i="14"/>
  <c r="C653" i="14"/>
  <c r="D653" i="14" s="1"/>
  <c r="C872" i="14"/>
  <c r="C596" i="14"/>
  <c r="C1448" i="14"/>
  <c r="C326" i="14"/>
  <c r="C655" i="14"/>
  <c r="C543" i="14"/>
  <c r="C993" i="14"/>
  <c r="C375" i="14"/>
  <c r="C1312" i="14"/>
  <c r="C715" i="14"/>
  <c r="C955" i="14"/>
  <c r="C38" i="14"/>
  <c r="C1503" i="14"/>
  <c r="C1082" i="14"/>
  <c r="C500" i="14"/>
  <c r="C1192" i="14"/>
  <c r="C302" i="14"/>
  <c r="C197" i="14"/>
  <c r="C925" i="14"/>
  <c r="C269" i="14"/>
  <c r="C2" i="14"/>
  <c r="C748" i="14"/>
  <c r="C217" i="14"/>
  <c r="C1116" i="14"/>
  <c r="C3" i="14"/>
  <c r="C172" i="14"/>
  <c r="C117" i="14"/>
  <c r="C820" i="14"/>
  <c r="C878" i="14"/>
  <c r="C656" i="14"/>
  <c r="C736" i="14"/>
  <c r="C507" i="14"/>
  <c r="C785" i="14"/>
  <c r="C944" i="14"/>
  <c r="C673" i="14"/>
  <c r="C353" i="14"/>
  <c r="C152" i="14"/>
  <c r="C662" i="14"/>
  <c r="C980" i="14"/>
  <c r="C667" i="14"/>
  <c r="C498" i="14"/>
  <c r="C1015" i="14"/>
  <c r="C1493" i="14"/>
  <c r="C1144" i="14"/>
  <c r="C168" i="14"/>
  <c r="C979" i="14"/>
  <c r="C1251" i="14"/>
  <c r="C1276" i="14"/>
  <c r="C855" i="14"/>
  <c r="C1304" i="14"/>
  <c r="C867" i="14"/>
  <c r="C1478" i="14"/>
  <c r="C279" i="14"/>
  <c r="C1325" i="14"/>
  <c r="C697" i="14"/>
  <c r="C1507" i="14"/>
  <c r="C533" i="14"/>
  <c r="C1153" i="14"/>
  <c r="C544" i="14"/>
  <c r="B832" i="14"/>
  <c r="B427" i="14"/>
  <c r="B494" i="14"/>
  <c r="C949" i="14"/>
  <c r="C913" i="14"/>
  <c r="C1196" i="14"/>
  <c r="C148" i="14"/>
  <c r="C1502" i="14"/>
  <c r="C830" i="14"/>
  <c r="C1301" i="14"/>
  <c r="C174" i="14"/>
  <c r="C943" i="14"/>
  <c r="C307" i="14"/>
  <c r="C343" i="14"/>
  <c r="C213" i="14"/>
  <c r="C433" i="14"/>
  <c r="C1177" i="14"/>
  <c r="C301" i="14"/>
  <c r="C393" i="14"/>
  <c r="C1134" i="14"/>
  <c r="C1107" i="14"/>
  <c r="C1045" i="14"/>
  <c r="C585" i="14"/>
  <c r="C537" i="14"/>
  <c r="C378" i="14"/>
  <c r="C126" i="14"/>
  <c r="C852" i="14"/>
  <c r="C297" i="14"/>
  <c r="C845" i="14"/>
  <c r="C1253" i="14"/>
  <c r="C361" i="14"/>
  <c r="C1016" i="14"/>
  <c r="C185" i="14"/>
  <c r="C881" i="14"/>
  <c r="C1052" i="14"/>
  <c r="C484" i="14"/>
  <c r="C907" i="14"/>
  <c r="C712" i="14"/>
  <c r="C1131" i="14"/>
  <c r="C182" i="14"/>
  <c r="C344" i="14"/>
  <c r="C1059" i="14"/>
  <c r="C255" i="14"/>
  <c r="C77" i="14"/>
  <c r="C637" i="14"/>
  <c r="C1141" i="14"/>
  <c r="C908" i="14"/>
  <c r="C859" i="14"/>
  <c r="C1489" i="14"/>
  <c r="C729" i="14"/>
  <c r="C1202" i="14"/>
  <c r="C1214" i="14"/>
  <c r="C1017" i="14"/>
  <c r="C1328" i="14"/>
  <c r="C235" i="14"/>
  <c r="C1370" i="14"/>
  <c r="C942" i="14"/>
  <c r="C1280" i="14"/>
  <c r="C1239" i="14"/>
  <c r="C1481" i="14"/>
  <c r="C247" i="14"/>
  <c r="C1365" i="14"/>
  <c r="C950" i="14"/>
  <c r="C735" i="14"/>
  <c r="C909" i="14"/>
  <c r="C271" i="14"/>
  <c r="C895" i="14"/>
  <c r="C808" i="14"/>
  <c r="C1393" i="14"/>
  <c r="C357" i="14"/>
  <c r="C128" i="14"/>
  <c r="C246" i="14"/>
  <c r="C725" i="14"/>
  <c r="C97" i="14"/>
  <c r="C528" i="14"/>
  <c r="C789" i="14"/>
  <c r="C127" i="14"/>
  <c r="C254" i="14"/>
  <c r="C1122" i="14"/>
  <c r="C21" i="14"/>
  <c r="C1228" i="14"/>
  <c r="C763" i="14"/>
  <c r="C1046" i="14"/>
  <c r="C698" i="14"/>
  <c r="C957" i="14"/>
  <c r="C1245" i="14"/>
  <c r="C999" i="14"/>
  <c r="C306" i="14"/>
  <c r="C1241" i="14"/>
  <c r="C417" i="14"/>
  <c r="C423" i="14"/>
  <c r="C162" i="14"/>
  <c r="C368" i="14"/>
  <c r="C33" i="14"/>
  <c r="C686" i="14"/>
  <c r="C1085" i="14"/>
  <c r="C341" i="14"/>
  <c r="C388" i="14"/>
  <c r="C1148" i="14"/>
  <c r="C1287" i="14"/>
  <c r="C1028" i="14"/>
  <c r="C761" i="14"/>
  <c r="C1070" i="14"/>
  <c r="C1221" i="14"/>
  <c r="C1147" i="14"/>
  <c r="C902" i="14"/>
  <c r="C860" i="14"/>
  <c r="C1275" i="14"/>
  <c r="C88" i="14"/>
  <c r="C518" i="14"/>
  <c r="C1468" i="14"/>
  <c r="C493" i="14"/>
  <c r="C289" i="14"/>
  <c r="C316" i="14"/>
  <c r="C40" i="14"/>
  <c r="C890" i="14"/>
  <c r="C209" i="14"/>
  <c r="C321" i="14"/>
  <c r="C704" i="14"/>
  <c r="C1289" i="14"/>
  <c r="C465" i="14"/>
  <c r="C1371" i="14"/>
  <c r="C237" i="14"/>
  <c r="C1400" i="14"/>
  <c r="C843" i="14"/>
  <c r="C1418" i="14"/>
  <c r="C679" i="14"/>
  <c r="B687" i="14"/>
  <c r="B6" i="14"/>
  <c r="B92" i="14"/>
  <c r="B679" i="14"/>
  <c r="B1240" i="14"/>
  <c r="B1309" i="14"/>
  <c r="B1002" i="14"/>
  <c r="B378" i="14"/>
  <c r="B316" i="14"/>
  <c r="B1326" i="14"/>
  <c r="B581" i="14"/>
  <c r="B170" i="14"/>
  <c r="B729" i="14"/>
  <c r="B1183" i="14"/>
  <c r="B555" i="14"/>
  <c r="B1206" i="14"/>
  <c r="B270" i="14"/>
  <c r="B1196" i="14"/>
  <c r="B1280" i="14"/>
  <c r="B618" i="14"/>
  <c r="B458" i="14"/>
  <c r="B356" i="14"/>
  <c r="B293" i="14"/>
  <c r="B437" i="14"/>
  <c r="B712" i="14"/>
  <c r="B652" i="14"/>
  <c r="B1140" i="14"/>
  <c r="B1133" i="14"/>
  <c r="B582" i="14"/>
  <c r="B343" i="14"/>
  <c r="B974" i="14"/>
  <c r="B1460" i="14"/>
  <c r="B1181" i="14"/>
  <c r="B231" i="14"/>
  <c r="B1176" i="14"/>
  <c r="B1161" i="14"/>
  <c r="B1261" i="14"/>
  <c r="B1095" i="14"/>
  <c r="B709" i="14"/>
  <c r="B801" i="14"/>
  <c r="B810" i="14"/>
  <c r="B668" i="14"/>
  <c r="B782" i="14"/>
  <c r="B165" i="14"/>
  <c r="B261" i="14"/>
  <c r="B1021" i="14"/>
  <c r="B624" i="14"/>
  <c r="B866" i="14"/>
  <c r="B800" i="14"/>
  <c r="B1317" i="14"/>
  <c r="B1105" i="14"/>
  <c r="B14" i="14"/>
  <c r="B703" i="14"/>
  <c r="B963" i="14"/>
  <c r="B972" i="14"/>
  <c r="B453" i="14"/>
  <c r="B207" i="14"/>
  <c r="B321" i="14"/>
  <c r="B547" i="14"/>
  <c r="B711" i="14"/>
  <c r="D711" i="14" s="1"/>
  <c r="B873" i="14"/>
  <c r="B644" i="14"/>
  <c r="B734" i="14"/>
  <c r="B649" i="14"/>
  <c r="B296" i="14"/>
  <c r="B126" i="14"/>
  <c r="B436" i="14"/>
  <c r="B979" i="14"/>
  <c r="B540" i="14"/>
  <c r="B1484" i="14"/>
  <c r="B512" i="14"/>
  <c r="B147" i="14"/>
  <c r="B486" i="14"/>
  <c r="B607" i="14"/>
  <c r="B364" i="14"/>
  <c r="B1142" i="14"/>
  <c r="B267" i="14"/>
  <c r="B64" i="14"/>
  <c r="B1302" i="14"/>
  <c r="B1172" i="14"/>
  <c r="B69" i="14"/>
  <c r="B259" i="14"/>
  <c r="B843" i="14"/>
  <c r="B534" i="14"/>
  <c r="B507" i="14"/>
  <c r="B1481" i="14"/>
  <c r="B1169" i="14"/>
  <c r="B200" i="14"/>
  <c r="B112" i="14"/>
  <c r="B353" i="14"/>
  <c r="B326" i="14"/>
  <c r="B548" i="14"/>
  <c r="B470" i="14"/>
  <c r="B1490" i="14"/>
  <c r="B54" i="14"/>
  <c r="B853" i="14"/>
  <c r="B888" i="14"/>
  <c r="B764" i="14"/>
  <c r="B260" i="14"/>
  <c r="B567" i="14"/>
  <c r="B1353" i="14"/>
  <c r="B417" i="14"/>
  <c r="B1327" i="14"/>
  <c r="B105" i="14"/>
  <c r="B792" i="14"/>
  <c r="B960" i="14"/>
  <c r="B405" i="14"/>
  <c r="B797" i="14"/>
  <c r="B541" i="14"/>
  <c r="B571" i="14"/>
  <c r="B497" i="14"/>
  <c r="B1265" i="14"/>
  <c r="B245" i="14"/>
  <c r="B1398" i="14"/>
  <c r="B1442" i="14"/>
  <c r="B964" i="14"/>
  <c r="B1025" i="14"/>
  <c r="B339" i="14"/>
  <c r="B525" i="14"/>
  <c r="B1197" i="14"/>
  <c r="B1444" i="14"/>
  <c r="B1286" i="14"/>
  <c r="B38" i="14"/>
  <c r="B320" i="14"/>
  <c r="B485" i="14"/>
  <c r="B573" i="14"/>
  <c r="B809" i="14"/>
  <c r="B737" i="14"/>
  <c r="B1492" i="14"/>
  <c r="B368" i="14"/>
  <c r="B499" i="14"/>
  <c r="B241" i="14"/>
  <c r="B117" i="14"/>
  <c r="B236" i="14"/>
  <c r="B509" i="14"/>
  <c r="B257" i="14"/>
  <c r="B532" i="14"/>
  <c r="B313" i="14"/>
  <c r="B218" i="14"/>
  <c r="B32" i="14"/>
  <c r="B1086" i="14"/>
  <c r="B100" i="14"/>
  <c r="B55" i="14"/>
  <c r="B775" i="14"/>
  <c r="B258" i="14"/>
  <c r="B722" i="14"/>
  <c r="B468" i="14"/>
  <c r="B1469" i="14"/>
  <c r="B895" i="14"/>
  <c r="B473" i="14"/>
  <c r="B817" i="14"/>
  <c r="B1123" i="14"/>
  <c r="B844" i="14"/>
  <c r="B1093" i="14"/>
  <c r="B1304" i="14"/>
  <c r="B919" i="14"/>
  <c r="B1421" i="14"/>
  <c r="B771" i="14"/>
  <c r="B379" i="14"/>
  <c r="B4" i="14"/>
  <c r="B246" i="14"/>
  <c r="B840" i="14"/>
  <c r="B1223" i="14"/>
  <c r="B657" i="14"/>
  <c r="B619" i="14"/>
  <c r="B597" i="14"/>
  <c r="B456" i="14"/>
  <c r="B966" i="14"/>
  <c r="B1495" i="14"/>
  <c r="B913" i="14"/>
  <c r="C668" i="14"/>
  <c r="C772" i="14"/>
  <c r="C640" i="14"/>
  <c r="C750" i="14"/>
  <c r="C807" i="14"/>
  <c r="C1184" i="14"/>
  <c r="C462" i="14"/>
  <c r="C509" i="14"/>
  <c r="C319" i="14"/>
  <c r="C181" i="14"/>
  <c r="C374" i="14"/>
  <c r="C261" i="14"/>
  <c r="C37" i="14"/>
  <c r="C651" i="14"/>
  <c r="C1479" i="14"/>
  <c r="C1369" i="14"/>
  <c r="C965" i="14"/>
  <c r="C584" i="14"/>
  <c r="C1049" i="14"/>
  <c r="C283" i="14"/>
  <c r="C1337" i="14"/>
  <c r="C643" i="14"/>
  <c r="C699" i="14"/>
  <c r="C244" i="14"/>
  <c r="C1100" i="14"/>
  <c r="C1010" i="14"/>
  <c r="C1505" i="14"/>
  <c r="C762" i="14"/>
  <c r="C794" i="14"/>
  <c r="C652" i="14"/>
  <c r="C1058" i="14"/>
  <c r="C1433" i="14"/>
  <c r="C1423" i="14"/>
  <c r="C1170" i="14"/>
  <c r="C1242" i="14"/>
  <c r="C413" i="14"/>
  <c r="C1336" i="14"/>
  <c r="C339" i="14"/>
  <c r="C153" i="14"/>
  <c r="C657" i="14"/>
  <c r="C337" i="14"/>
  <c r="C1345" i="14"/>
  <c r="C1409" i="14"/>
  <c r="C1190" i="14"/>
  <c r="C1213" i="14"/>
  <c r="C13" i="14"/>
  <c r="C422" i="14"/>
  <c r="C1456" i="14"/>
  <c r="C608" i="14"/>
  <c r="C123" i="14"/>
  <c r="C482" i="14"/>
  <c r="C1405" i="14"/>
  <c r="C1458" i="14"/>
  <c r="C224" i="14"/>
  <c r="C817" i="14"/>
  <c r="C1048" i="14"/>
  <c r="C134" i="14"/>
  <c r="C1278" i="14"/>
  <c r="C1014" i="14"/>
  <c r="B90" i="14"/>
  <c r="B950" i="14"/>
  <c r="B198" i="14"/>
  <c r="B211" i="14"/>
  <c r="B1213" i="14"/>
  <c r="B1061" i="14"/>
  <c r="B1048" i="14"/>
  <c r="B1418" i="14"/>
  <c r="B590" i="14"/>
  <c r="B3" i="14"/>
  <c r="B664" i="14"/>
  <c r="B977" i="14"/>
  <c r="B161" i="14"/>
  <c r="B237" i="14"/>
  <c r="B1177" i="14"/>
  <c r="B705" i="14"/>
  <c r="B901" i="14"/>
  <c r="B870" i="14"/>
  <c r="B758" i="14"/>
  <c r="B248" i="14"/>
  <c r="B1132" i="14"/>
  <c r="B773" i="14"/>
  <c r="C1382" i="14"/>
  <c r="C1238" i="14"/>
  <c r="C880" i="14"/>
  <c r="C320" i="14"/>
  <c r="C713" i="14"/>
  <c r="C1074" i="14"/>
  <c r="C1315" i="14"/>
  <c r="C764" i="14"/>
  <c r="C460" i="14"/>
  <c r="C103" i="14"/>
  <c r="C1218" i="14"/>
  <c r="C1264" i="14"/>
  <c r="C1293" i="14"/>
  <c r="C439" i="14"/>
  <c r="C836" i="14"/>
  <c r="C722" i="14"/>
  <c r="C1322" i="14"/>
  <c r="C1206" i="14"/>
  <c r="C1071" i="14"/>
  <c r="C483" i="14"/>
  <c r="C161" i="14"/>
  <c r="C1389" i="14"/>
  <c r="C963" i="14"/>
  <c r="C1069" i="14"/>
  <c r="C495" i="14"/>
  <c r="C626" i="14"/>
  <c r="C1445" i="14"/>
  <c r="C1339" i="14"/>
  <c r="C597" i="14"/>
  <c r="C330" i="14"/>
  <c r="C702" i="14"/>
  <c r="C1422" i="14"/>
  <c r="C317" i="14"/>
  <c r="C1093" i="14"/>
  <c r="C1130" i="14"/>
  <c r="C338" i="14"/>
  <c r="C1483" i="14"/>
  <c r="C1340" i="14"/>
  <c r="C927" i="14"/>
  <c r="B903" i="14"/>
  <c r="B240" i="14"/>
  <c r="C604" i="14"/>
  <c r="C780" i="14"/>
  <c r="C109" i="14"/>
  <c r="C463" i="14"/>
  <c r="C363" i="14"/>
  <c r="C969" i="14"/>
  <c r="C284" i="14"/>
  <c r="C529" i="14"/>
  <c r="C280" i="14"/>
  <c r="C1075" i="14"/>
  <c r="C1034" i="14"/>
  <c r="C620" i="14"/>
  <c r="C844" i="14"/>
  <c r="C905" i="14"/>
  <c r="C453" i="14"/>
  <c r="C459" i="14"/>
  <c r="C1429" i="14"/>
  <c r="C1143" i="14"/>
  <c r="C1117" i="14"/>
  <c r="C437" i="14"/>
  <c r="C231" i="14"/>
  <c r="C1506" i="14"/>
  <c r="C1397" i="14"/>
  <c r="C1191" i="14"/>
  <c r="C1041" i="14"/>
  <c r="C734" i="14"/>
  <c r="C461" i="14"/>
  <c r="C998" i="14"/>
  <c r="C1492" i="14"/>
  <c r="C532" i="14"/>
  <c r="C64" i="14"/>
  <c r="C968" i="14"/>
  <c r="C866" i="14"/>
  <c r="C1267" i="14"/>
  <c r="C579" i="14"/>
  <c r="C1003" i="14"/>
  <c r="C831" i="14"/>
  <c r="C545" i="14"/>
  <c r="C1436" i="14"/>
  <c r="C404" i="14"/>
  <c r="C225" i="14"/>
  <c r="C1062" i="14"/>
  <c r="C1051" i="14"/>
  <c r="C1292" i="14"/>
  <c r="C292" i="14"/>
  <c r="C561" i="14"/>
  <c r="C87" i="14"/>
  <c r="C17" i="14"/>
  <c r="C1432" i="14"/>
  <c r="C592" i="14"/>
  <c r="C548" i="14"/>
  <c r="C440" i="14"/>
  <c r="C290" i="14"/>
  <c r="C1412" i="14"/>
  <c r="C497" i="14"/>
  <c r="C164" i="14"/>
  <c r="C746" i="14"/>
  <c r="C1000" i="14"/>
  <c r="C1313" i="14"/>
  <c r="C701" i="14"/>
  <c r="C560" i="14"/>
  <c r="B881" i="14"/>
  <c r="C644" i="14"/>
  <c r="C1165" i="14"/>
  <c r="C568" i="14"/>
  <c r="C175" i="14"/>
  <c r="C207" i="14"/>
  <c r="C776" i="14"/>
  <c r="C929" i="14"/>
  <c r="C349" i="14"/>
  <c r="C632" i="14"/>
  <c r="C125" i="14"/>
  <c r="C1309" i="14"/>
  <c r="C170" i="14"/>
  <c r="C188" i="14"/>
  <c r="C1009" i="14"/>
  <c r="C1485" i="14"/>
  <c r="C752" i="14"/>
  <c r="C505" i="14"/>
  <c r="C661" i="14"/>
  <c r="C1057" i="14"/>
  <c r="C1297" i="14"/>
  <c r="C1455" i="14"/>
  <c r="C915" i="14"/>
  <c r="C1065" i="14"/>
  <c r="C751" i="14"/>
  <c r="C184" i="14"/>
  <c r="C421" i="14"/>
  <c r="C1396" i="14"/>
  <c r="C1013" i="14"/>
  <c r="C1029" i="14"/>
  <c r="C379" i="14"/>
  <c r="C140" i="14"/>
  <c r="C1291" i="14"/>
  <c r="C369" i="14"/>
  <c r="C1044" i="14"/>
  <c r="C985" i="14"/>
  <c r="C75" i="14"/>
  <c r="C1373" i="14"/>
  <c r="C99" i="14"/>
  <c r="C727" i="14"/>
  <c r="C245" i="14"/>
  <c r="C690" i="14"/>
  <c r="C1273" i="14"/>
  <c r="C1185" i="14"/>
  <c r="C1110" i="14"/>
  <c r="C753" i="14"/>
  <c r="C891" i="14"/>
  <c r="C1388" i="14"/>
  <c r="C385" i="14"/>
  <c r="C1173" i="14"/>
  <c r="C606" i="14"/>
  <c r="C414" i="14"/>
  <c r="C1317" i="14"/>
  <c r="C266" i="14"/>
  <c r="C474" i="14"/>
  <c r="C549" i="14"/>
  <c r="C603" i="14"/>
  <c r="C1473" i="14"/>
  <c r="C351" i="14"/>
  <c r="C546" i="14"/>
  <c r="B785" i="14"/>
  <c r="B904" i="14"/>
  <c r="B1345" i="14"/>
  <c r="B305" i="14"/>
  <c r="B1194" i="14"/>
  <c r="B987" i="14"/>
  <c r="B925" i="14"/>
  <c r="B806" i="14"/>
  <c r="B1458" i="14"/>
  <c r="B1173" i="14"/>
  <c r="B720" i="14"/>
  <c r="B894" i="14"/>
  <c r="B662" i="14"/>
  <c r="B746" i="14"/>
  <c r="B125" i="14"/>
  <c r="B1489" i="14"/>
  <c r="B403" i="14"/>
  <c r="B1505" i="14"/>
  <c r="B18" i="14"/>
  <c r="B290" i="14"/>
  <c r="B546" i="14"/>
  <c r="B249" i="14"/>
  <c r="B173" i="14"/>
  <c r="B1277" i="14"/>
  <c r="C961" i="14"/>
  <c r="C956" i="14"/>
  <c r="C1025" i="14"/>
  <c r="C1504" i="14"/>
  <c r="C356" i="14"/>
  <c r="C846" i="14"/>
  <c r="C986" i="14"/>
  <c r="C1288" i="14"/>
  <c r="C1181" i="14"/>
  <c r="C112" i="14"/>
  <c r="C883" i="14"/>
  <c r="C1420" i="14"/>
  <c r="C1098" i="14"/>
  <c r="C796" i="14"/>
  <c r="C150" i="14"/>
  <c r="C1395" i="14"/>
  <c r="C615" i="14"/>
  <c r="C841" i="14"/>
  <c r="C1204" i="14"/>
  <c r="C1229" i="14"/>
  <c r="C1377" i="14"/>
  <c r="C1470" i="14"/>
  <c r="C1053" i="14"/>
  <c r="C45" i="14"/>
  <c r="C9" i="14"/>
  <c r="C769" i="14"/>
  <c r="C1357" i="14"/>
  <c r="C1477" i="14"/>
  <c r="C1156" i="14"/>
  <c r="C138" i="14"/>
  <c r="C1011" i="14"/>
  <c r="C677" i="14"/>
  <c r="C1417" i="14"/>
  <c r="C928" i="14"/>
  <c r="C350" i="14"/>
  <c r="C49" i="14"/>
  <c r="C249" i="14"/>
  <c r="C1472" i="14"/>
  <c r="C468" i="14"/>
  <c r="C52" i="14"/>
  <c r="C805" i="14"/>
  <c r="C1167" i="14"/>
  <c r="C1362" i="14"/>
  <c r="C521" i="14"/>
  <c r="C104" i="14"/>
  <c r="C918" i="14"/>
  <c r="C919" i="14"/>
  <c r="C1471" i="14"/>
  <c r="C892" i="14"/>
  <c r="C737" i="14"/>
  <c r="C267" i="14"/>
  <c r="C879" i="14"/>
  <c r="C1444" i="14"/>
  <c r="C522" i="14"/>
  <c r="C1112" i="14"/>
  <c r="C450" i="14"/>
  <c r="C811" i="14"/>
  <c r="C1305" i="14"/>
  <c r="C42" i="14"/>
  <c r="B1203" i="14"/>
  <c r="B1120" i="14"/>
  <c r="B1362" i="14"/>
  <c r="B2" i="14"/>
  <c r="B1096" i="14"/>
  <c r="B1242" i="14"/>
  <c r="B914" i="14"/>
  <c r="B1119" i="14"/>
  <c r="B1455" i="14"/>
  <c r="B1112" i="14"/>
  <c r="B661" i="14"/>
  <c r="B488" i="14"/>
  <c r="B1423" i="14"/>
  <c r="B1125" i="14"/>
  <c r="B891" i="14"/>
  <c r="B630" i="14"/>
  <c r="B247" i="14"/>
  <c r="B1278" i="14"/>
  <c r="B411" i="14"/>
  <c r="B1483" i="14"/>
  <c r="B732" i="14"/>
  <c r="B1346" i="14"/>
  <c r="B1003" i="14"/>
  <c r="C524" i="14"/>
  <c r="C1026" i="14"/>
  <c r="C1250" i="14"/>
  <c r="C1335" i="14"/>
  <c r="C6" i="14"/>
  <c r="C376" i="14"/>
  <c r="C313" i="14"/>
  <c r="C1384" i="14"/>
  <c r="C555" i="14"/>
  <c r="C73" i="14"/>
  <c r="C469" i="14"/>
  <c r="C1281" i="14"/>
  <c r="C257" i="14"/>
  <c r="C1094" i="14"/>
  <c r="C988" i="14"/>
  <c r="C1351" i="14"/>
  <c r="C717" i="14"/>
  <c r="C464" i="14"/>
  <c r="C253" i="14"/>
  <c r="C424" i="14"/>
  <c r="C1454" i="14"/>
  <c r="C1194" i="14"/>
  <c r="C19" i="14"/>
  <c r="C832" i="14"/>
  <c r="C415" i="14"/>
  <c r="C163" i="14"/>
  <c r="C1353" i="14"/>
  <c r="C1496" i="14"/>
  <c r="C90" i="14"/>
  <c r="C436" i="14"/>
  <c r="C1189" i="14"/>
  <c r="C124" i="14"/>
  <c r="C1467" i="14"/>
  <c r="C825" i="14"/>
  <c r="C115" i="14"/>
  <c r="C914" i="14"/>
  <c r="C1495" i="14"/>
  <c r="C1263" i="14"/>
  <c r="C1243" i="14"/>
  <c r="C158" i="14"/>
  <c r="C65" i="14"/>
  <c r="C566" i="14"/>
  <c r="C1298" i="14"/>
  <c r="C1219" i="14"/>
  <c r="C559" i="14"/>
  <c r="C53" i="14"/>
  <c r="C558" i="14"/>
  <c r="C1424" i="14"/>
  <c r="C745" i="14"/>
  <c r="C1047" i="14"/>
  <c r="C409" i="14"/>
  <c r="C278" i="14"/>
  <c r="C1385" i="14"/>
  <c r="C441" i="14"/>
  <c r="C1230" i="14"/>
  <c r="C976" i="14"/>
  <c r="C294" i="14"/>
  <c r="C1509" i="14"/>
  <c r="C1226" i="14"/>
  <c r="B945" i="14"/>
  <c r="C222" i="14"/>
  <c r="C688" i="14"/>
  <c r="C685" i="14"/>
  <c r="C1338" i="14"/>
  <c r="C819" i="14"/>
  <c r="C517" i="14"/>
  <c r="C1237" i="14"/>
  <c r="C1290" i="14"/>
  <c r="C1207" i="14"/>
  <c r="C26" i="14"/>
  <c r="C938" i="14"/>
  <c r="C4" i="14"/>
  <c r="C663" i="14"/>
  <c r="C8" i="14"/>
  <c r="C591" i="14"/>
  <c r="C1265" i="14"/>
  <c r="C823" i="14"/>
  <c r="C1024" i="14"/>
  <c r="C68" i="14"/>
  <c r="C1224" i="14"/>
  <c r="C1453" i="14"/>
  <c r="C773" i="14"/>
  <c r="C340" i="14"/>
  <c r="C1233" i="14"/>
  <c r="C448" i="14"/>
  <c r="C941" i="14"/>
  <c r="C1410" i="14"/>
  <c r="C1383" i="14"/>
  <c r="C973" i="14"/>
  <c r="C530" i="14"/>
  <c r="C329" i="14"/>
  <c r="C854" i="14"/>
  <c r="C1401" i="14"/>
  <c r="C797" i="14"/>
  <c r="C256" i="14"/>
  <c r="C481" i="14"/>
  <c r="C1358" i="14"/>
  <c r="C1334" i="14"/>
  <c r="C837" i="14"/>
  <c r="C1254" i="14"/>
  <c r="C1227" i="14"/>
  <c r="C116" i="14"/>
  <c r="C1269" i="14"/>
  <c r="C1136" i="14"/>
  <c r="C893" i="14"/>
  <c r="C435" i="14"/>
  <c r="C293" i="14"/>
  <c r="C1431" i="14"/>
  <c r="C1220" i="14"/>
  <c r="C1021" i="14"/>
  <c r="C1180" i="14"/>
  <c r="C1376" i="14"/>
  <c r="C1323" i="14"/>
  <c r="C903" i="14"/>
  <c r="C593" i="14"/>
  <c r="C14" i="14"/>
  <c r="C1120" i="14"/>
  <c r="C1350" i="14"/>
  <c r="C381" i="14"/>
  <c r="B189" i="14"/>
  <c r="B495" i="14"/>
  <c r="B1409" i="14"/>
  <c r="B523" i="14"/>
  <c r="B1385" i="14"/>
  <c r="B811" i="14"/>
  <c r="B402" i="14"/>
  <c r="B43" i="14"/>
  <c r="B349" i="14"/>
  <c r="B949" i="14"/>
  <c r="B1437" i="14"/>
  <c r="B1231" i="14"/>
  <c r="B452" i="14"/>
  <c r="B835" i="14"/>
  <c r="B1179" i="14"/>
  <c r="B397" i="14"/>
  <c r="B1305" i="14"/>
  <c r="B1158" i="14"/>
  <c r="B745" i="14"/>
  <c r="B194" i="14"/>
  <c r="B1216" i="14"/>
  <c r="B616" i="14"/>
  <c r="B434" i="14"/>
  <c r="B1347" i="14"/>
  <c r="B152" i="14"/>
  <c r="B429" i="14"/>
  <c r="B952" i="14"/>
  <c r="B518" i="14"/>
  <c r="B21" i="14"/>
  <c r="B1478" i="14"/>
  <c r="B123" i="14"/>
  <c r="B553" i="14"/>
  <c r="B217" i="14"/>
  <c r="B680" i="14"/>
  <c r="B882" i="14"/>
  <c r="B181" i="14"/>
  <c r="B314" i="14"/>
  <c r="B1508" i="14"/>
  <c r="B375" i="14"/>
  <c r="B41" i="14"/>
  <c r="B645" i="14"/>
  <c r="B365" i="14"/>
  <c r="B967" i="14"/>
  <c r="B1167" i="14"/>
  <c r="B508" i="14"/>
  <c r="B1263" i="14"/>
  <c r="B185" i="14"/>
  <c r="B858" i="14"/>
  <c r="B318" i="14"/>
  <c r="B62" i="14"/>
  <c r="B172" i="14"/>
  <c r="B1267" i="14"/>
  <c r="B828" i="14"/>
  <c r="B912" i="14"/>
  <c r="B404" i="14"/>
  <c r="B111" i="14"/>
  <c r="B182" i="14"/>
  <c r="B577" i="14"/>
  <c r="B1406" i="14"/>
  <c r="B1233" i="14"/>
  <c r="B1220" i="14"/>
  <c r="B297" i="14"/>
  <c r="B928" i="14"/>
  <c r="B1155" i="14"/>
  <c r="B1441" i="14"/>
  <c r="B1245" i="14"/>
  <c r="B410" i="14"/>
  <c r="B116" i="14"/>
  <c r="B1185" i="14"/>
  <c r="B340" i="14"/>
  <c r="B1070" i="14"/>
  <c r="B9" i="14"/>
  <c r="B1425" i="14"/>
  <c r="B515" i="14"/>
  <c r="B942" i="14"/>
  <c r="B1166" i="14"/>
  <c r="B124" i="14"/>
  <c r="B306" i="14"/>
  <c r="B1057" i="14"/>
  <c r="B471" i="14"/>
  <c r="B1482" i="14"/>
  <c r="B667" i="14"/>
  <c r="B735" i="14"/>
  <c r="B159" i="14"/>
  <c r="B1000" i="14"/>
  <c r="B1250" i="14"/>
  <c r="B1497" i="14"/>
  <c r="B1184" i="14"/>
  <c r="B834" i="14"/>
  <c r="B175" i="14"/>
  <c r="B387" i="14"/>
  <c r="B252" i="14"/>
  <c r="B580" i="14"/>
  <c r="B1491" i="14"/>
  <c r="B1243" i="14"/>
  <c r="B847" i="14"/>
  <c r="B600" i="14"/>
  <c r="B84" i="14"/>
  <c r="B757" i="14"/>
  <c r="B1349" i="14"/>
  <c r="B1219" i="14"/>
  <c r="B1107" i="14"/>
  <c r="B1292" i="14"/>
  <c r="B1230" i="14"/>
  <c r="B715" i="14"/>
  <c r="B1341" i="14"/>
  <c r="B506" i="14"/>
  <c r="B332" i="14"/>
  <c r="B772" i="14"/>
  <c r="B1228" i="14"/>
  <c r="B1477" i="14"/>
  <c r="B426" i="14"/>
  <c r="B464" i="14"/>
  <c r="B78" i="14"/>
  <c r="B559" i="14"/>
  <c r="B67" i="14"/>
  <c r="B1118" i="14"/>
  <c r="B93" i="14"/>
  <c r="B1268" i="14"/>
  <c r="B981" i="14"/>
  <c r="B631" i="14"/>
  <c r="B425" i="14"/>
  <c r="B422" i="14"/>
  <c r="B880" i="14"/>
  <c r="B1337" i="14"/>
  <c r="B669" i="14"/>
  <c r="B309" i="14"/>
  <c r="B269" i="14"/>
  <c r="B493" i="14"/>
  <c r="B135" i="14"/>
  <c r="B1394" i="14"/>
  <c r="B1479" i="14"/>
  <c r="B1027" i="14"/>
  <c r="B807" i="14"/>
  <c r="B917" i="14"/>
  <c r="B50" i="14"/>
  <c r="B1143" i="14"/>
  <c r="B1371" i="14"/>
  <c r="B330" i="14"/>
  <c r="B816" i="14"/>
  <c r="B1374" i="14"/>
  <c r="B1383" i="14"/>
  <c r="B1124" i="14"/>
  <c r="B594" i="14"/>
  <c r="B266" i="14"/>
  <c r="B759" i="14"/>
  <c r="B1357" i="14"/>
  <c r="B558" i="14"/>
  <c r="B965" i="14"/>
  <c r="B164" i="14"/>
  <c r="B941" i="14"/>
  <c r="B319" i="14"/>
  <c r="B1045" i="14"/>
  <c r="B794" i="14"/>
  <c r="B1457" i="14"/>
  <c r="B825" i="14"/>
  <c r="B186" i="14"/>
  <c r="B504" i="14"/>
  <c r="B277" i="14"/>
  <c r="B877" i="14"/>
  <c r="B1323" i="14"/>
  <c r="B1092" i="14"/>
  <c r="B416" i="14"/>
  <c r="B674" i="14"/>
  <c r="B1204" i="14"/>
  <c r="B386" i="14"/>
  <c r="B1410" i="14"/>
  <c r="B1273" i="14"/>
  <c r="B761" i="14"/>
  <c r="B1208" i="14"/>
  <c r="B1060" i="14"/>
  <c r="B205" i="14"/>
  <c r="B1178" i="14"/>
  <c r="B1504" i="14"/>
  <c r="B171" i="14"/>
  <c r="B254" i="14"/>
  <c r="B1359" i="14"/>
  <c r="B408" i="14"/>
  <c r="B432" i="14"/>
  <c r="B196" i="14"/>
  <c r="B98" i="14"/>
  <c r="B1266" i="14"/>
  <c r="B1064" i="14"/>
  <c r="B685" i="14"/>
  <c r="B1336" i="14"/>
  <c r="B578" i="14"/>
  <c r="B821" i="14"/>
  <c r="B554" i="14"/>
  <c r="B291" i="14"/>
  <c r="B505" i="14"/>
  <c r="B1461" i="14"/>
  <c r="B753" i="14"/>
  <c r="B1147" i="14"/>
  <c r="B596" i="14"/>
  <c r="B907" i="14"/>
  <c r="B984" i="14"/>
  <c r="B469" i="14"/>
  <c r="B1275" i="14"/>
  <c r="B1062" i="14"/>
  <c r="B1239" i="14"/>
  <c r="B28" i="14"/>
  <c r="B162" i="14"/>
  <c r="B985" i="14"/>
  <c r="B399" i="14"/>
  <c r="B1351" i="14"/>
  <c r="B787" i="14"/>
  <c r="B102" i="14"/>
  <c r="B1170" i="14"/>
  <c r="B841" i="14"/>
  <c r="B808" i="14"/>
  <c r="B1435" i="14"/>
  <c r="B1350" i="14"/>
  <c r="B871" i="14"/>
  <c r="B1110" i="14"/>
  <c r="B1111" i="14"/>
  <c r="B626" i="14"/>
  <c r="B1224" i="14"/>
  <c r="B210" i="14"/>
  <c r="B174" i="14"/>
  <c r="B820" i="14"/>
  <c r="B1373" i="14"/>
  <c r="B1089" i="14"/>
  <c r="B1395" i="14"/>
  <c r="B823" i="14"/>
  <c r="B110" i="14"/>
  <c r="B831" i="14"/>
  <c r="B1431" i="14"/>
  <c r="B33" i="14"/>
  <c r="B89" i="14"/>
  <c r="B930" i="14"/>
  <c r="B390" i="14"/>
  <c r="B52" i="14"/>
  <c r="B244" i="14"/>
  <c r="B1480" i="14"/>
  <c r="B927" i="14"/>
  <c r="B852" i="14"/>
  <c r="B68" i="14"/>
  <c r="B420" i="14"/>
  <c r="B40" i="14"/>
  <c r="B146" i="14"/>
  <c r="B1432" i="14"/>
  <c r="B308" i="14"/>
  <c r="B65" i="14"/>
  <c r="B51" i="14"/>
  <c r="B328" i="14"/>
  <c r="B230" i="14"/>
  <c r="B1316" i="14"/>
  <c r="B756" i="14"/>
  <c r="B1053" i="14"/>
  <c r="B1001" i="14"/>
  <c r="B738" i="14"/>
  <c r="B61" i="14"/>
  <c r="B74" i="14"/>
  <c r="B357" i="14"/>
  <c r="B1255" i="14"/>
  <c r="B855" i="14"/>
  <c r="B513" i="14"/>
  <c r="B760" i="14"/>
  <c r="B292" i="14"/>
  <c r="B989" i="14"/>
  <c r="B976" i="14"/>
  <c r="B1358" i="14"/>
  <c r="B842" i="14"/>
  <c r="B633" i="14"/>
  <c r="B367" i="14"/>
  <c r="B1251" i="14"/>
  <c r="B999" i="14"/>
  <c r="B1072" i="14"/>
  <c r="B528" i="14"/>
  <c r="B1413" i="14"/>
  <c r="B872" i="14"/>
  <c r="B282" i="14"/>
  <c r="B487" i="14"/>
  <c r="B636" i="14"/>
  <c r="B1046" i="14"/>
  <c r="B1128" i="14"/>
  <c r="B1494" i="14"/>
  <c r="B1221" i="14"/>
  <c r="B992" i="14"/>
  <c r="B1193" i="14"/>
  <c r="B435" i="14"/>
  <c r="B564" i="14"/>
  <c r="B1340" i="14"/>
  <c r="B169" i="14"/>
  <c r="B537" i="14"/>
  <c r="B85" i="14"/>
  <c r="B168" i="14"/>
  <c r="B39" i="14"/>
  <c r="B1191" i="14"/>
  <c r="B884" i="14"/>
  <c r="B954" i="14"/>
  <c r="B1106" i="14"/>
  <c r="B510" i="14"/>
  <c r="B385" i="14"/>
  <c r="B374" i="14"/>
  <c r="B1214" i="14"/>
  <c r="B1047" i="14"/>
  <c r="B1088" i="14"/>
  <c r="B845" i="14"/>
  <c r="B1205" i="14"/>
  <c r="B856" i="14"/>
  <c r="B8" i="14"/>
  <c r="B1453" i="14"/>
  <c r="B1077" i="14"/>
  <c r="B1264" i="14"/>
  <c r="B637" i="14"/>
  <c r="B396" i="14"/>
  <c r="B1314" i="14"/>
  <c r="B1324" i="14"/>
  <c r="B150" i="14"/>
  <c r="B1051" i="14"/>
  <c r="B73" i="14"/>
  <c r="B75" i="14"/>
  <c r="B25" i="14"/>
  <c r="B1400" i="14"/>
  <c r="B1276" i="14"/>
  <c r="B676" i="14"/>
  <c r="B639" i="14"/>
  <c r="B472" i="14"/>
  <c r="B329" i="14"/>
  <c r="B663" i="14"/>
  <c r="B1131" i="14"/>
  <c r="B1496" i="14"/>
  <c r="B988" i="14"/>
  <c r="B608" i="14"/>
  <c r="B1038" i="14"/>
  <c r="B1039" i="14"/>
  <c r="B338" i="14"/>
  <c r="B141" i="14"/>
  <c r="B1289" i="14"/>
  <c r="B1298" i="14"/>
  <c r="B354" i="14"/>
  <c r="B475" i="14"/>
  <c r="B698" i="14"/>
  <c r="B477" i="14"/>
  <c r="B535" i="14"/>
  <c r="B805" i="14"/>
  <c r="B1429" i="14"/>
  <c r="B1037" i="14"/>
  <c r="B1232" i="14"/>
  <c r="B929" i="14"/>
  <c r="B666" i="14"/>
  <c r="B348" i="14"/>
  <c r="B699" i="14"/>
  <c r="B1407" i="14"/>
  <c r="B121" i="14"/>
  <c r="B728" i="14"/>
  <c r="B1248" i="14"/>
  <c r="B697" i="14"/>
  <c r="B1017" i="14"/>
  <c r="B149" i="14"/>
  <c r="B868" i="14"/>
  <c r="B1312" i="14"/>
  <c r="B953" i="14"/>
  <c r="B317" i="14"/>
  <c r="B878" i="14"/>
  <c r="B1165" i="14"/>
  <c r="B49" i="14"/>
  <c r="B733" i="14"/>
  <c r="B1419" i="14"/>
  <c r="B37" i="14"/>
  <c r="B104" i="14"/>
  <c r="B413" i="14"/>
  <c r="B915" i="14"/>
  <c r="B220" i="14"/>
  <c r="B113" i="14"/>
  <c r="B975" i="14"/>
  <c r="B1424" i="14"/>
  <c r="B441" i="14"/>
  <c r="B789" i="14"/>
  <c r="B763" i="14"/>
  <c r="B916" i="14"/>
  <c r="B660" i="14"/>
  <c r="B796" i="14"/>
  <c r="B1299" i="14"/>
  <c r="B414" i="14"/>
  <c r="B1028" i="14"/>
  <c r="B710" i="14"/>
  <c r="B1094" i="14"/>
  <c r="B902" i="14"/>
  <c r="B1365" i="14"/>
  <c r="B289" i="14"/>
  <c r="B1290" i="14"/>
  <c r="B377" i="14"/>
  <c r="B1004" i="14"/>
  <c r="B201" i="14"/>
  <c r="B640" i="14"/>
  <c r="B1011" i="14"/>
  <c r="B1008" i="14"/>
  <c r="B1466" i="14"/>
  <c r="B585" i="14"/>
  <c r="B1113" i="14"/>
  <c r="B1288" i="14"/>
  <c r="B253" i="14"/>
  <c r="B295" i="14"/>
  <c r="B461" i="14"/>
  <c r="B520" i="14"/>
  <c r="B271" i="14"/>
  <c r="B1315" i="14"/>
  <c r="B924" i="14"/>
  <c r="B961" i="14"/>
  <c r="B1148" i="14"/>
  <c r="B1260" i="14"/>
  <c r="B206" i="14"/>
  <c r="B933" i="14"/>
  <c r="B79" i="14"/>
  <c r="B276" i="14"/>
  <c r="B1387" i="14"/>
  <c r="B1236" i="14"/>
  <c r="B1329" i="14"/>
  <c r="B423" i="14"/>
  <c r="B533" i="14"/>
  <c r="B714" i="14"/>
  <c r="B593" i="14"/>
  <c r="B603" i="14"/>
  <c r="B264" i="14"/>
  <c r="B519" i="14"/>
  <c r="B99" i="14"/>
  <c r="B1303" i="14"/>
  <c r="B281" i="14"/>
  <c r="D1129" i="14" l="1"/>
  <c r="D346" i="14"/>
  <c r="D1209" i="14"/>
  <c r="D492" i="14"/>
  <c r="D1963" i="14"/>
  <c r="D1804" i="14"/>
  <c r="D1923" i="14"/>
  <c r="D1872" i="14"/>
  <c r="D1899" i="14"/>
  <c r="D1911" i="14"/>
  <c r="D1895" i="14"/>
  <c r="D498" i="14"/>
  <c r="D447" i="14"/>
  <c r="D1828" i="14"/>
  <c r="D1942" i="14"/>
  <c r="D1759" i="14"/>
  <c r="D1506" i="14"/>
  <c r="D1516" i="14"/>
  <c r="D272" i="14"/>
  <c r="D1900" i="14"/>
  <c r="D1846" i="14"/>
  <c r="D2014" i="14"/>
  <c r="D1771" i="14"/>
  <c r="D1775" i="14"/>
  <c r="D1951" i="14"/>
  <c r="D1918" i="14"/>
  <c r="D1943" i="14"/>
  <c r="D1896" i="14"/>
  <c r="D1852" i="14"/>
  <c r="D1780" i="14"/>
  <c r="D1270" i="14"/>
  <c r="D1940" i="14"/>
  <c r="D623" i="14"/>
  <c r="D1863" i="14"/>
  <c r="D1875" i="14"/>
  <c r="D1888" i="14"/>
  <c r="D1740" i="14"/>
  <c r="D1864" i="14"/>
  <c r="D1783" i="14"/>
  <c r="D1827" i="14"/>
  <c r="D1912" i="14"/>
  <c r="D1927" i="14"/>
  <c r="D1835" i="14"/>
  <c r="D362" i="14"/>
  <c r="D2003" i="14"/>
  <c r="D129" i="14"/>
  <c r="D1966" i="14"/>
  <c r="D1795" i="14"/>
  <c r="D1768" i="14"/>
  <c r="D1840" i="14"/>
  <c r="D692" i="14"/>
  <c r="D1772" i="14"/>
  <c r="D1803" i="14"/>
  <c r="D1921" i="14"/>
  <c r="D1962" i="14"/>
  <c r="D1820" i="14"/>
  <c r="D1785" i="14"/>
  <c r="D1833" i="14"/>
  <c r="D1909" i="14"/>
  <c r="D1776" i="14"/>
  <c r="D1782" i="14"/>
  <c r="D1845" i="14"/>
  <c r="D1901" i="14"/>
  <c r="D1644" i="14"/>
  <c r="D1791" i="14"/>
  <c r="D1799" i="14"/>
  <c r="D1792" i="14"/>
  <c r="D1991" i="14"/>
  <c r="D1970" i="14"/>
  <c r="D1955" i="14"/>
  <c r="D1851" i="14"/>
  <c r="D2002" i="14"/>
  <c r="D1906" i="14"/>
  <c r="D1769" i="14"/>
  <c r="D1910" i="14"/>
  <c r="D1739" i="14"/>
  <c r="D2015" i="14"/>
  <c r="D1868" i="14"/>
  <c r="D1790" i="14"/>
  <c r="D1860" i="14"/>
  <c r="D1998" i="14"/>
  <c r="D1992" i="14"/>
  <c r="D1815" i="14"/>
  <c r="D1931" i="14"/>
  <c r="D1832" i="14"/>
  <c r="D1802" i="14"/>
  <c r="D1797" i="14"/>
  <c r="D1936" i="14"/>
  <c r="D1854" i="14"/>
  <c r="D1930" i="14"/>
  <c r="D1788" i="14"/>
  <c r="D1794" i="14"/>
  <c r="D1857" i="14"/>
  <c r="D1934" i="14"/>
  <c r="D1344" i="14"/>
  <c r="D1932" i="14"/>
  <c r="D1883" i="14"/>
  <c r="D1836" i="14"/>
  <c r="D1894" i="14"/>
  <c r="D1871" i="14"/>
  <c r="D1856" i="14"/>
  <c r="D1848" i="14"/>
  <c r="D1865" i="14"/>
  <c r="D1937" i="14"/>
  <c r="D1956" i="14"/>
  <c r="D1773" i="14"/>
  <c r="D1885" i="14"/>
  <c r="D1821" i="14"/>
  <c r="D1903" i="14"/>
  <c r="D1926" i="14"/>
  <c r="D1770" i="14"/>
  <c r="D1999" i="14"/>
  <c r="D1869" i="14"/>
  <c r="D1978" i="14"/>
  <c r="D1781" i="14"/>
  <c r="D1847" i="14"/>
  <c r="D1974" i="14"/>
  <c r="D1824" i="14"/>
  <c r="D1904" i="14"/>
  <c r="D1808" i="14"/>
  <c r="D1823" i="14"/>
  <c r="D1862" i="14"/>
  <c r="D1882" i="14"/>
  <c r="D2017" i="14"/>
  <c r="D1985" i="14"/>
  <c r="D1867" i="14"/>
  <c r="D1897" i="14"/>
  <c r="D2013" i="14"/>
  <c r="D1961" i="14"/>
  <c r="D1981" i="14"/>
  <c r="D1818" i="14"/>
  <c r="D1990" i="14"/>
  <c r="D1859" i="14"/>
  <c r="D1850" i="14"/>
  <c r="D1944" i="14"/>
  <c r="D2016" i="14"/>
  <c r="D1986" i="14"/>
  <c r="D1973" i="14"/>
  <c r="D1960" i="14"/>
  <c r="D1809" i="14"/>
  <c r="D2008" i="14"/>
  <c r="D1995" i="14"/>
  <c r="D1905" i="14"/>
  <c r="D1957" i="14"/>
  <c r="D1798" i="14"/>
  <c r="D1396" i="14"/>
  <c r="D1787" i="14"/>
  <c r="D1812" i="14"/>
  <c r="D1958" i="14"/>
  <c r="D1837" i="14"/>
  <c r="D1779" i="14"/>
  <c r="D1949" i="14"/>
  <c r="D1842" i="14"/>
  <c r="D1789" i="14"/>
  <c r="D2001" i="14"/>
  <c r="D1975" i="14"/>
  <c r="D1881" i="14"/>
  <c r="D1913" i="14"/>
  <c r="D1786" i="14"/>
  <c r="D1980" i="14"/>
  <c r="D2012" i="14"/>
  <c r="D1853" i="14"/>
  <c r="D1924" i="14"/>
  <c r="D1880" i="14"/>
  <c r="D1917" i="14"/>
  <c r="D1933" i="14"/>
  <c r="D1777" i="14"/>
  <c r="D1830" i="14"/>
  <c r="D1983" i="14"/>
  <c r="D2007" i="14"/>
  <c r="D1831" i="14"/>
  <c r="D1774" i="14"/>
  <c r="D1784" i="14"/>
  <c r="D1946" i="14"/>
  <c r="D1950" i="14"/>
  <c r="D1919" i="14"/>
  <c r="D1891" i="14"/>
  <c r="D1767" i="14"/>
  <c r="D1994" i="14"/>
  <c r="D1870" i="14"/>
  <c r="D2009" i="14"/>
  <c r="D1996" i="14"/>
  <c r="D1935" i="14"/>
  <c r="D1987" i="14"/>
  <c r="D1806" i="14"/>
  <c r="D1810" i="14"/>
  <c r="D1811" i="14"/>
  <c r="D1908" i="14"/>
  <c r="D1793" i="14"/>
  <c r="D1822" i="14"/>
  <c r="D1838" i="14"/>
  <c r="D1813" i="14"/>
  <c r="D1800" i="14"/>
  <c r="D1893" i="14"/>
  <c r="D1997" i="14"/>
  <c r="D1984" i="14"/>
  <c r="D1989" i="14"/>
  <c r="D1890" i="14"/>
  <c r="D1929" i="14"/>
  <c r="D1969" i="14"/>
  <c r="D2011" i="14"/>
  <c r="D2005" i="14"/>
  <c r="D1356" i="14"/>
  <c r="D1817" i="14"/>
  <c r="D1826" i="14"/>
  <c r="D2004" i="14"/>
  <c r="D1898" i="14"/>
  <c r="D1861" i="14"/>
  <c r="D1938" i="14"/>
  <c r="D1972" i="14"/>
  <c r="D1977" i="14"/>
  <c r="D1971" i="14"/>
  <c r="D1878" i="14"/>
  <c r="D1914" i="14"/>
  <c r="D1902" i="14"/>
  <c r="D1993" i="14"/>
  <c r="D1849" i="14"/>
  <c r="D1755" i="14"/>
  <c r="D1796" i="14"/>
  <c r="D1879" i="14"/>
  <c r="D1976" i="14"/>
  <c r="D1928" i="14"/>
  <c r="D2010" i="14"/>
  <c r="D1858" i="14"/>
  <c r="D1967" i="14"/>
  <c r="D1844" i="14"/>
  <c r="D1922" i="14"/>
  <c r="D1965" i="14"/>
  <c r="D1959" i="14"/>
  <c r="D1947" i="14"/>
  <c r="D1866" i="14"/>
  <c r="D1825" i="14"/>
  <c r="D1889" i="14"/>
  <c r="D1945" i="14"/>
  <c r="D1892" i="14"/>
  <c r="D1916" i="14"/>
  <c r="D1801" i="14"/>
  <c r="D1915" i="14"/>
  <c r="D1873" i="14"/>
  <c r="D1907" i="14"/>
  <c r="D1968" i="14"/>
  <c r="D1778" i="14"/>
  <c r="D1814" i="14"/>
  <c r="D1855" i="14"/>
  <c r="D1948" i="14"/>
  <c r="D1953" i="14"/>
  <c r="D1941" i="14"/>
  <c r="D1877" i="14"/>
  <c r="D1939" i="14"/>
  <c r="D180" i="14"/>
  <c r="D848" i="14"/>
  <c r="D1746" i="14"/>
  <c r="D1724" i="14"/>
  <c r="D1744" i="14"/>
  <c r="D1745" i="14"/>
  <c r="D1748" i="14"/>
  <c r="D1043" i="14"/>
  <c r="D1742" i="14"/>
  <c r="D1764" i="14"/>
  <c r="D1760" i="14"/>
  <c r="D1733" i="14"/>
  <c r="D1736" i="14"/>
  <c r="D1737" i="14"/>
  <c r="D1734" i="14"/>
  <c r="D1747" i="14"/>
  <c r="D997" i="14"/>
  <c r="D911" i="14"/>
  <c r="D191" i="14"/>
  <c r="D1762" i="14"/>
  <c r="D1732" i="14"/>
  <c r="D1730" i="14"/>
  <c r="D972" i="14"/>
  <c r="D1392" i="14"/>
  <c r="D565" i="14"/>
  <c r="D1754" i="14"/>
  <c r="D1765" i="14"/>
  <c r="D981" i="14"/>
  <c r="D1757" i="14"/>
  <c r="D1750" i="14"/>
  <c r="D1731" i="14"/>
  <c r="D1752" i="14"/>
  <c r="D1007" i="14"/>
  <c r="D1735" i="14"/>
  <c r="D239" i="14"/>
  <c r="D109" i="14"/>
  <c r="D228" i="14"/>
  <c r="D971" i="14"/>
  <c r="D983" i="14"/>
  <c r="D1625" i="14"/>
  <c r="D140" i="14"/>
  <c r="D1139" i="14"/>
  <c r="D883" i="14"/>
  <c r="D1293" i="14"/>
  <c r="D70" i="14"/>
  <c r="D480" i="14"/>
  <c r="D1198" i="14"/>
  <c r="D724" i="14"/>
  <c r="D1306" i="14"/>
  <c r="D970" i="14"/>
  <c r="D1379" i="14"/>
  <c r="D1741" i="14"/>
  <c r="D1313" i="14"/>
  <c r="D1135" i="14"/>
  <c r="D1438" i="14"/>
  <c r="D742" i="14"/>
  <c r="D1283" i="14"/>
  <c r="D304" i="14"/>
  <c r="D58" i="14"/>
  <c r="D982" i="14"/>
  <c r="D407" i="14"/>
  <c r="D1054" i="14"/>
  <c r="D1743" i="14"/>
  <c r="D556" i="14"/>
  <c r="D718" i="14"/>
  <c r="D1499" i="14"/>
  <c r="D910" i="14"/>
  <c r="D351" i="14"/>
  <c r="D1763" i="14"/>
  <c r="D454" i="14"/>
  <c r="D1138" i="14"/>
  <c r="D1258" i="14"/>
  <c r="D1749" i="14"/>
  <c r="D1727" i="14"/>
  <c r="D1738" i="14"/>
  <c r="D71" i="14"/>
  <c r="D1726" i="14"/>
  <c r="D1728" i="14"/>
  <c r="D1753" i="14"/>
  <c r="D1729" i="14"/>
  <c r="D1761" i="14"/>
  <c r="D1725" i="14"/>
  <c r="D1758" i="14"/>
  <c r="D1587" i="14"/>
  <c r="D335" i="14"/>
  <c r="D1751" i="14"/>
  <c r="D849" i="14"/>
  <c r="D589" i="14"/>
  <c r="D145" i="14"/>
  <c r="D262" i="14"/>
  <c r="D192" i="14"/>
  <c r="D155" i="14"/>
  <c r="D1547" i="14"/>
  <c r="D1159" i="14"/>
  <c r="D1122" i="14"/>
  <c r="D634" i="14"/>
  <c r="D1662" i="14"/>
  <c r="D1708" i="14"/>
  <c r="D770" i="14"/>
  <c r="D466" i="14"/>
  <c r="D1498" i="14"/>
  <c r="D864" i="14"/>
  <c r="D516" i="14"/>
  <c r="D550" i="14"/>
  <c r="D1294" i="14"/>
  <c r="D635" i="14"/>
  <c r="D1461" i="14"/>
  <c r="D1127" i="14"/>
  <c r="D287" i="14"/>
  <c r="D299" i="14"/>
  <c r="D526" i="14"/>
  <c r="D876" i="14"/>
  <c r="D1626" i="14"/>
  <c r="D474" i="14"/>
  <c r="D1415" i="14"/>
  <c r="D514" i="14"/>
  <c r="D1666" i="14"/>
  <c r="D502" i="14"/>
  <c r="D467" i="14"/>
  <c r="D755" i="14"/>
  <c r="D1282" i="14"/>
  <c r="D1619" i="14"/>
  <c r="D1103" i="14"/>
  <c r="D366" i="14"/>
  <c r="D130" i="14"/>
  <c r="D743" i="14"/>
  <c r="D995" i="14"/>
  <c r="D142" i="14"/>
  <c r="D1354" i="14"/>
  <c r="D859" i="14"/>
  <c r="D1079" i="14"/>
  <c r="D1526" i="14"/>
  <c r="D32" i="14"/>
  <c r="D767" i="14"/>
  <c r="D114" i="14"/>
  <c r="D1114" i="14"/>
  <c r="D1042" i="14"/>
  <c r="D251" i="14"/>
  <c r="D527" i="14"/>
  <c r="D790" i="14"/>
  <c r="D1695" i="14"/>
  <c r="D768" i="14"/>
  <c r="D273" i="14"/>
  <c r="D1175" i="14"/>
  <c r="D1676" i="14"/>
  <c r="D159" i="14"/>
  <c r="D538" i="14"/>
  <c r="D1259" i="14"/>
  <c r="D899" i="14"/>
  <c r="D1091" i="14"/>
  <c r="D923" i="14"/>
  <c r="D1636" i="14"/>
  <c r="D489" i="14"/>
  <c r="D380" i="14"/>
  <c r="D1182" i="14"/>
  <c r="D56" i="14"/>
  <c r="D91" i="14"/>
  <c r="D731" i="14"/>
  <c r="D1187" i="14"/>
  <c r="D1031" i="14"/>
  <c r="D1211" i="14"/>
  <c r="D395" i="14"/>
  <c r="D1721" i="14"/>
  <c r="D1656" i="14"/>
  <c r="D1019" i="14"/>
  <c r="D415" i="14"/>
  <c r="D620" i="14"/>
  <c r="D5" i="14"/>
  <c r="D333" i="14"/>
  <c r="D947" i="14"/>
  <c r="D766" i="14"/>
  <c r="D599" i="14"/>
  <c r="D708" i="14"/>
  <c r="D1247" i="14"/>
  <c r="D1540" i="14"/>
  <c r="D443" i="14"/>
  <c r="D1669" i="14"/>
  <c r="D1698" i="14"/>
  <c r="D1560" i="14"/>
  <c r="D167" i="14"/>
  <c r="D12" i="14"/>
  <c r="D455" i="14"/>
  <c r="D1671" i="14"/>
  <c r="D1682" i="14"/>
  <c r="D248" i="14"/>
  <c r="D1222" i="14"/>
  <c r="D1712" i="14"/>
  <c r="D1651" i="14"/>
  <c r="D1246" i="14"/>
  <c r="D1556" i="14"/>
  <c r="D1366" i="14"/>
  <c r="D1235" i="14"/>
  <c r="D874" i="14"/>
  <c r="D1463" i="14"/>
  <c r="D1528" i="14"/>
  <c r="D1553" i="14"/>
  <c r="D946" i="14"/>
  <c r="D838" i="14"/>
  <c r="D1650" i="14"/>
  <c r="D1303" i="14"/>
  <c r="D176" i="14"/>
  <c r="D1342" i="14"/>
  <c r="D1634" i="14"/>
  <c r="D1720" i="14"/>
  <c r="D1601" i="14"/>
  <c r="D1631" i="14"/>
  <c r="D636" i="14"/>
  <c r="D147" i="14"/>
  <c r="D35" i="14"/>
  <c r="D263" i="14"/>
  <c r="D1518" i="14"/>
  <c r="D1686" i="14"/>
  <c r="D1627" i="14"/>
  <c r="D1592" i="14"/>
  <c r="D1659" i="14"/>
  <c r="D1661" i="14"/>
  <c r="D1539" i="14"/>
  <c r="D1571" i="14"/>
  <c r="D1638" i="14"/>
  <c r="D1660" i="14"/>
  <c r="D1577" i="14"/>
  <c r="D1715" i="14"/>
  <c r="D1115" i="14"/>
  <c r="D1568" i="14"/>
  <c r="D444" i="14"/>
  <c r="D1722" i="14"/>
  <c r="D806" i="14"/>
  <c r="D190" i="14"/>
  <c r="D202" i="14"/>
  <c r="D539" i="14"/>
  <c r="D106" i="14"/>
  <c r="D1714" i="14"/>
  <c r="D85" i="14"/>
  <c r="D1414" i="14"/>
  <c r="D312" i="14"/>
  <c r="D1667" i="14"/>
  <c r="D1044" i="14"/>
  <c r="D543" i="14"/>
  <c r="D610" i="14"/>
  <c r="D1332" i="14"/>
  <c r="D479" i="14"/>
  <c r="D1210" i="14"/>
  <c r="D1717" i="14"/>
  <c r="D1621" i="14"/>
  <c r="D1654" i="14"/>
  <c r="D1380" i="14"/>
  <c r="D1163" i="14"/>
  <c r="D551" i="14"/>
  <c r="D671" i="14"/>
  <c r="D570" i="14"/>
  <c r="D226" i="14"/>
  <c r="D926" i="14"/>
  <c r="D562" i="14"/>
  <c r="D1655" i="14"/>
  <c r="D355" i="14"/>
  <c r="D10" i="14"/>
  <c r="D1635" i="14"/>
  <c r="D955" i="14"/>
  <c r="D216" i="14"/>
  <c r="D179" i="14"/>
  <c r="D1162" i="14"/>
  <c r="D994" i="14"/>
  <c r="D1701" i="14"/>
  <c r="D1647" i="14"/>
  <c r="D48" i="14"/>
  <c r="D406" i="14"/>
  <c r="D1713" i="14"/>
  <c r="D827" i="14"/>
  <c r="D851" i="14"/>
  <c r="D1462" i="14"/>
  <c r="D588" i="14"/>
  <c r="D524" i="14"/>
  <c r="D1465" i="14"/>
  <c r="D1252" i="14"/>
  <c r="D1348" i="14"/>
  <c r="D83" i="14"/>
  <c r="D934" i="14"/>
  <c r="D1199" i="14"/>
  <c r="D370" i="14"/>
  <c r="D1234" i="14"/>
  <c r="D1402" i="14"/>
  <c r="D1034" i="14"/>
  <c r="D784" i="14"/>
  <c r="D1186" i="14"/>
  <c r="D958" i="14"/>
  <c r="D1055" i="14"/>
  <c r="D1416" i="14"/>
  <c r="D430" i="14"/>
  <c r="D978" i="14"/>
  <c r="D166" i="14"/>
  <c r="D1090" i="14"/>
  <c r="D778" i="14"/>
  <c r="D1628" i="14"/>
  <c r="D1514" i="14"/>
  <c r="D694" i="14"/>
  <c r="D383" i="14"/>
  <c r="D658" i="14"/>
  <c r="D1331" i="14"/>
  <c r="D1451" i="14"/>
  <c r="D311" i="14"/>
  <c r="D323" i="14"/>
  <c r="D371" i="14"/>
  <c r="D1679" i="14"/>
  <c r="D1702" i="14"/>
  <c r="D1681" i="14"/>
  <c r="D1005" i="14"/>
  <c r="D1343" i="14"/>
  <c r="D887" i="14"/>
  <c r="D1593" i="14"/>
  <c r="D1664" i="14"/>
  <c r="D1532" i="14"/>
  <c r="D1696" i="14"/>
  <c r="D342" i="14"/>
  <c r="D815" i="14"/>
  <c r="D1475" i="14"/>
  <c r="D1150" i="14"/>
  <c r="D839" i="14"/>
  <c r="D563" i="14"/>
  <c r="D1685" i="14"/>
  <c r="D1623" i="14"/>
  <c r="D1719" i="14"/>
  <c r="D1641" i="14"/>
  <c r="D1533" i="14"/>
  <c r="D1574" i="14"/>
  <c r="D1531" i="14"/>
  <c r="D1555" i="14"/>
  <c r="D1643" i="14"/>
  <c r="D1570" i="14"/>
  <c r="D1707" i="14"/>
  <c r="D1599" i="14"/>
  <c r="D1318" i="14"/>
  <c r="D1565" i="14"/>
  <c r="D1692" i="14"/>
  <c r="D1554" i="14"/>
  <c r="D1693" i="14"/>
  <c r="D752" i="14"/>
  <c r="D1426" i="14"/>
  <c r="D120" i="14"/>
  <c r="D1573" i="14"/>
  <c r="D1450" i="14"/>
  <c r="D1464" i="14"/>
  <c r="D1632" i="14"/>
  <c r="D1658" i="14"/>
  <c r="D1548" i="14"/>
  <c r="D1520" i="14"/>
  <c r="D1605" i="14"/>
  <c r="D1653" i="14"/>
  <c r="D1710" i="14"/>
  <c r="D1697" i="14"/>
  <c r="D1588" i="14"/>
  <c r="D465" i="14"/>
  <c r="D931" i="14"/>
  <c r="D1200" i="14"/>
  <c r="D959" i="14"/>
  <c r="D1486" i="14"/>
  <c r="D1521" i="14"/>
  <c r="D1706" i="14"/>
  <c r="D1678" i="14"/>
  <c r="D1537" i="14"/>
  <c r="D1576" i="14"/>
  <c r="D1597" i="14"/>
  <c r="D1670" i="14"/>
  <c r="D1584" i="14"/>
  <c r="D1689" i="14"/>
  <c r="D1607" i="14"/>
  <c r="D1718" i="14"/>
  <c r="D1677" i="14"/>
  <c r="D1569" i="14"/>
  <c r="D1527" i="14"/>
  <c r="D1622" i="14"/>
  <c r="D1546" i="14"/>
  <c r="D1684" i="14"/>
  <c r="D1630" i="14"/>
  <c r="D1578" i="14"/>
  <c r="D1694" i="14"/>
  <c r="D1536" i="14"/>
  <c r="D1618" i="14"/>
  <c r="D1691" i="14"/>
  <c r="D1594" i="14"/>
  <c r="D1652" i="14"/>
  <c r="D1683" i="14"/>
  <c r="D1544" i="14"/>
  <c r="D1558" i="14"/>
  <c r="D683" i="14"/>
  <c r="D744" i="14"/>
  <c r="D490" i="14"/>
  <c r="D1703" i="14"/>
  <c r="D1557" i="14"/>
  <c r="D1575" i="14"/>
  <c r="D1705" i="14"/>
  <c r="D1530" i="14"/>
  <c r="D1648" i="14"/>
  <c r="D1633" i="14"/>
  <c r="D1572" i="14"/>
  <c r="D1589" i="14"/>
  <c r="D1580" i="14"/>
  <c r="D1561" i="14"/>
  <c r="D1545" i="14"/>
  <c r="D1585" i="14"/>
  <c r="D1583" i="14"/>
  <c r="D1700" i="14"/>
  <c r="D1563" i="14"/>
  <c r="D1611" i="14"/>
  <c r="D802" i="14"/>
  <c r="D779" i="14"/>
  <c r="D1629" i="14"/>
  <c r="D1687" i="14"/>
  <c r="D1552" i="14"/>
  <c r="D1617" i="14"/>
  <c r="D1525" i="14"/>
  <c r="D1620" i="14"/>
  <c r="D1579" i="14"/>
  <c r="D1614" i="14"/>
  <c r="D1590" i="14"/>
  <c r="D1519" i="14"/>
  <c r="D1598" i="14"/>
  <c r="D1566" i="14"/>
  <c r="D1541" i="14"/>
  <c r="D1675" i="14"/>
  <c r="D1522" i="14"/>
  <c r="D300" i="14"/>
  <c r="D1657" i="14"/>
  <c r="D1663" i="14"/>
  <c r="D1673" i="14"/>
  <c r="D1680" i="14"/>
  <c r="D1609" i="14"/>
  <c r="D1649" i="14"/>
  <c r="D1534" i="14"/>
  <c r="D1604" i="14"/>
  <c r="D1711" i="14"/>
  <c r="D1596" i="14"/>
  <c r="D1582" i="14"/>
  <c r="D1523" i="14"/>
  <c r="D1716" i="14"/>
  <c r="D1602" i="14"/>
  <c r="D1591" i="14"/>
  <c r="D1355" i="14"/>
  <c r="D1674" i="14"/>
  <c r="D1672" i="14"/>
  <c r="D1524" i="14"/>
  <c r="D1603" i="14"/>
  <c r="D1688" i="14"/>
  <c r="D1616" i="14"/>
  <c r="D1567" i="14"/>
  <c r="D1551" i="14"/>
  <c r="D1612" i="14"/>
  <c r="D1699" i="14"/>
  <c r="D1608" i="14"/>
  <c r="D1704" i="14"/>
  <c r="D1529" i="14"/>
  <c r="D1517" i="14"/>
  <c r="D1637" i="14"/>
  <c r="D1586" i="14"/>
  <c r="D1535" i="14"/>
  <c r="D1709" i="14"/>
  <c r="D1610" i="14"/>
  <c r="D1646" i="14"/>
  <c r="D1595" i="14"/>
  <c r="D1690" i="14"/>
  <c r="D288" i="14"/>
  <c r="D1367" i="14"/>
  <c r="D1550" i="14"/>
  <c r="D1723" i="14"/>
  <c r="D1665" i="14"/>
  <c r="D1639" i="14"/>
  <c r="D1542" i="14"/>
  <c r="D1642" i="14"/>
  <c r="D1538" i="14"/>
  <c r="D1549" i="14"/>
  <c r="D1640" i="14"/>
  <c r="D1600" i="14"/>
  <c r="D1615" i="14"/>
  <c r="D1645" i="14"/>
  <c r="D1668" i="14"/>
  <c r="D1562" i="14"/>
  <c r="D1515" i="14"/>
  <c r="D1613" i="14"/>
  <c r="D1543" i="14"/>
  <c r="D1606" i="14"/>
  <c r="D1581" i="14"/>
  <c r="D670" i="14"/>
  <c r="D1121" i="14"/>
  <c r="D1126" i="14"/>
  <c r="D677" i="14"/>
  <c r="D307" i="14"/>
  <c r="D1018" i="14"/>
  <c r="D501" i="14"/>
  <c r="D146" i="14"/>
  <c r="D420" i="14"/>
  <c r="D1495" i="14"/>
  <c r="D118" i="14"/>
  <c r="D932" i="14"/>
  <c r="D749" i="14"/>
  <c r="D557" i="14"/>
  <c r="D1032" i="14"/>
  <c r="D682" i="14"/>
  <c r="D215" i="14"/>
  <c r="D34" i="14"/>
  <c r="D394" i="14"/>
  <c r="D1248" i="14"/>
  <c r="D1026" i="14"/>
  <c r="D27" i="14"/>
  <c r="D1452" i="14"/>
  <c r="D154" i="14"/>
  <c r="D531" i="14"/>
  <c r="D44" i="14"/>
  <c r="D897" i="14"/>
  <c r="D1345" i="14"/>
  <c r="D1352" i="14"/>
  <c r="D358" i="14"/>
  <c r="D458" i="14"/>
  <c r="D579" i="14"/>
  <c r="D935" i="14"/>
  <c r="D94" i="14"/>
  <c r="D203" i="14"/>
  <c r="D39" i="14"/>
  <c r="D381" i="14"/>
  <c r="D268" i="14"/>
  <c r="D66" i="14"/>
  <c r="D315" i="14"/>
  <c r="D629" i="14"/>
  <c r="D382" i="14"/>
  <c r="D1128" i="14"/>
  <c r="D61" i="14"/>
  <c r="D1241" i="14"/>
  <c r="D1443" i="14"/>
  <c r="D212" i="14"/>
  <c r="D975" i="14"/>
  <c r="D418" i="14"/>
  <c r="D144" i="14"/>
  <c r="D777" i="14"/>
  <c r="D1208" i="14"/>
  <c r="D84" i="14"/>
  <c r="D1056" i="14"/>
  <c r="D707" i="14"/>
  <c r="D650" i="14"/>
  <c r="D347" i="14"/>
  <c r="D432" i="14"/>
  <c r="D616" i="14"/>
  <c r="D814" i="14"/>
  <c r="D1020" i="14"/>
  <c r="D1284" i="14"/>
  <c r="D1296" i="14"/>
  <c r="D1413" i="14"/>
  <c r="D760" i="14"/>
  <c r="D438" i="14"/>
  <c r="D322" i="14"/>
  <c r="D18" i="14"/>
  <c r="D739" i="14"/>
  <c r="D487" i="14"/>
  <c r="D791" i="14"/>
  <c r="D205" i="14"/>
  <c r="D523" i="14"/>
  <c r="D792" i="14"/>
  <c r="D211" i="14"/>
  <c r="D1460" i="14"/>
  <c r="D494" i="14"/>
  <c r="D242" i="14"/>
  <c r="D884" i="14"/>
  <c r="D1327" i="14"/>
  <c r="D360" i="14"/>
  <c r="D47" i="14"/>
  <c r="D530" i="14"/>
  <c r="D431" i="14"/>
  <c r="D1364" i="14"/>
  <c r="D186" i="14"/>
  <c r="D82" i="14"/>
  <c r="D996" i="14"/>
  <c r="D503" i="14"/>
  <c r="D1403" i="14"/>
  <c r="D730" i="14"/>
  <c r="D1382" i="14"/>
  <c r="D813" i="14"/>
  <c r="D1013" i="14"/>
  <c r="D178" i="14"/>
  <c r="D1391" i="14"/>
  <c r="D695" i="14"/>
  <c r="D1384" i="14"/>
  <c r="D690" i="14"/>
  <c r="D384" i="14"/>
  <c r="D875" i="14"/>
  <c r="D376" i="14"/>
  <c r="D1389" i="14"/>
  <c r="D1370" i="14"/>
  <c r="D77" i="14"/>
  <c r="D1493" i="14"/>
  <c r="D1215" i="14"/>
  <c r="D1036" i="14"/>
  <c r="D336" i="14"/>
  <c r="D298" i="14"/>
  <c r="D107" i="14"/>
  <c r="D574" i="14"/>
  <c r="D1174" i="14"/>
  <c r="D265" i="14"/>
  <c r="D611" i="14"/>
  <c r="D1378" i="14"/>
  <c r="D76" i="14"/>
  <c r="D428" i="14"/>
  <c r="D1338" i="14"/>
  <c r="D1335" i="14"/>
  <c r="D1422" i="14"/>
  <c r="D29" i="14"/>
  <c r="D837" i="14"/>
  <c r="D762" i="14"/>
  <c r="D1023" i="14"/>
  <c r="D1257" i="14"/>
  <c r="D511" i="14"/>
  <c r="D740" i="14"/>
  <c r="D187" i="14"/>
  <c r="D627" i="14"/>
  <c r="D1390" i="14"/>
  <c r="D1067" i="14"/>
  <c r="D1015" i="14"/>
  <c r="D1254" i="14"/>
  <c r="D163" i="14"/>
  <c r="D204" i="14"/>
  <c r="D1322" i="14"/>
  <c r="D651" i="14"/>
  <c r="D95" i="14"/>
  <c r="D1510" i="14"/>
  <c r="D183" i="14"/>
  <c r="D177" i="14"/>
  <c r="D822" i="14"/>
  <c r="D303" i="14"/>
  <c r="D1399" i="14"/>
  <c r="D1474" i="14"/>
  <c r="D30" i="14"/>
  <c r="D1151" i="14"/>
  <c r="D119" i="14"/>
  <c r="D1082" i="14"/>
  <c r="D1225" i="14"/>
  <c r="D659" i="14"/>
  <c r="D1428" i="14"/>
  <c r="D587" i="14"/>
  <c r="D1330" i="14"/>
  <c r="D561" i="14"/>
  <c r="D836" i="14"/>
  <c r="D388" i="14"/>
  <c r="D921" i="14"/>
  <c r="D1386" i="14"/>
  <c r="D331" i="14"/>
  <c r="D1440" i="14"/>
  <c r="D1014" i="14"/>
  <c r="D396" i="14"/>
  <c r="D1080" i="14"/>
  <c r="D586" i="14"/>
  <c r="D826" i="14"/>
  <c r="D622" i="14"/>
  <c r="D756" i="14"/>
  <c r="D990" i="14"/>
  <c r="D141" i="14"/>
  <c r="D510" i="14"/>
  <c r="D912" i="14"/>
  <c r="D1095" i="14"/>
  <c r="D1066" i="14"/>
  <c r="D1030" i="14"/>
  <c r="D1272" i="14"/>
  <c r="D984" i="14"/>
  <c r="D853" i="14"/>
  <c r="D486" i="14"/>
  <c r="D1375" i="14"/>
  <c r="D1076" i="14"/>
  <c r="D46" i="14"/>
  <c r="D149" i="14"/>
  <c r="D1037" i="14"/>
  <c r="D518" i="14"/>
  <c r="D218" i="14"/>
  <c r="D1161" i="14"/>
  <c r="D250" i="14"/>
  <c r="D889" i="14"/>
  <c r="D894" i="14"/>
  <c r="D624" i="14"/>
  <c r="D1176" i="14"/>
  <c r="D719" i="14"/>
  <c r="D131" i="14"/>
  <c r="D1236" i="14"/>
  <c r="D660" i="14"/>
  <c r="D1508" i="14"/>
  <c r="D488" i="14"/>
  <c r="D809" i="14"/>
  <c r="D726" i="14"/>
  <c r="D680" i="14"/>
  <c r="D276" i="14"/>
  <c r="D1457" i="14"/>
  <c r="D275" i="14"/>
  <c r="D821" i="14"/>
  <c r="D672" i="14"/>
  <c r="D354" i="14"/>
  <c r="D1295" i="14"/>
  <c r="D1001" i="14"/>
  <c r="D132" i="14"/>
  <c r="D1307" i="14"/>
  <c r="D924" i="14"/>
  <c r="D1349" i="14"/>
  <c r="D1123" i="14"/>
  <c r="D648" i="14"/>
  <c r="D476" i="14"/>
  <c r="D581" i="14"/>
  <c r="D1164" i="14"/>
  <c r="D7" i="14"/>
  <c r="D171" i="14"/>
  <c r="D252" i="14"/>
  <c r="D456" i="14"/>
  <c r="D900" i="14"/>
  <c r="D1411" i="14"/>
  <c r="D348" i="14"/>
  <c r="D863" i="14"/>
  <c r="D564" i="14"/>
  <c r="D1096" i="14"/>
  <c r="D775" i="14"/>
  <c r="D1152" i="14"/>
  <c r="D136" i="14"/>
  <c r="D1308" i="14"/>
  <c r="D1271" i="14"/>
  <c r="D113" i="14"/>
  <c r="D666" i="14"/>
  <c r="D1157" i="14"/>
  <c r="D359" i="14"/>
  <c r="D281" i="14"/>
  <c r="D328" i="14"/>
  <c r="D1178" i="14"/>
  <c r="D758" i="14"/>
  <c r="D678" i="14"/>
  <c r="D1078" i="14"/>
  <c r="D1441" i="14"/>
  <c r="D828" i="14"/>
  <c r="D870" i="14"/>
  <c r="D1511" i="14"/>
  <c r="D954" i="14"/>
  <c r="D1155" i="14"/>
  <c r="D397" i="14"/>
  <c r="D1223" i="14"/>
  <c r="D463" i="14"/>
  <c r="D1212" i="14"/>
  <c r="D1104" i="14"/>
  <c r="D598" i="14"/>
  <c r="D24" i="14"/>
  <c r="D1439" i="14"/>
  <c r="D803" i="14"/>
  <c r="D552" i="14"/>
  <c r="D1008" i="14"/>
  <c r="D535" i="14"/>
  <c r="D504" i="14"/>
  <c r="D759" i="14"/>
  <c r="D1497" i="14"/>
  <c r="D1423" i="14"/>
  <c r="D1203" i="14"/>
  <c r="D840" i="14"/>
  <c r="D888" i="14"/>
  <c r="D781" i="14"/>
  <c r="D1512" i="14"/>
  <c r="D491" i="14"/>
  <c r="D1487" i="14"/>
  <c r="D60" i="14"/>
  <c r="D1491" i="14"/>
  <c r="D264" i="14"/>
  <c r="D74" i="14"/>
  <c r="D240" i="14"/>
  <c r="D948" i="14"/>
  <c r="D943" i="14"/>
  <c r="D372" i="14"/>
  <c r="D324" i="14"/>
  <c r="D1102" i="14"/>
  <c r="D575" i="14"/>
  <c r="D285" i="14"/>
  <c r="D224" i="14"/>
  <c r="D1319" i="14"/>
  <c r="D310" i="14"/>
  <c r="D576" i="14"/>
  <c r="D1260" i="14"/>
  <c r="D600" i="14"/>
  <c r="D31" i="14"/>
  <c r="D59" i="14"/>
  <c r="D1269" i="14"/>
  <c r="D969" i="14"/>
  <c r="D962" i="14"/>
  <c r="D373" i="14"/>
  <c r="D421" i="14"/>
  <c r="D459" i="14"/>
  <c r="D641" i="14"/>
  <c r="D908" i="14"/>
  <c r="D156" i="14"/>
  <c r="D409" i="14"/>
  <c r="D592" i="14"/>
  <c r="D750" i="14"/>
  <c r="D1301" i="14"/>
  <c r="D208" i="14"/>
  <c r="D1501" i="14"/>
  <c r="D1388" i="14"/>
  <c r="D830" i="14"/>
  <c r="D1144" i="14"/>
  <c r="D446" i="14"/>
  <c r="D1160" i="14"/>
  <c r="D453" i="14"/>
  <c r="D1100" i="14"/>
  <c r="D1502" i="14"/>
  <c r="D1188" i="14"/>
  <c r="D1459" i="14"/>
  <c r="D440" i="14"/>
  <c r="D1405" i="14"/>
  <c r="D542" i="14"/>
  <c r="D612" i="14"/>
  <c r="D1229" i="14"/>
  <c r="D1281" i="14"/>
  <c r="D536" i="14"/>
  <c r="D345" i="14"/>
  <c r="D416" i="14"/>
  <c r="D1262" i="14"/>
  <c r="D1033" i="14"/>
  <c r="D195" i="14"/>
  <c r="D625" i="14"/>
  <c r="D940" i="14"/>
  <c r="D158" i="14"/>
  <c r="D582" i="14"/>
  <c r="D973" i="14"/>
  <c r="D783" i="14"/>
  <c r="D334" i="14"/>
  <c r="D939" i="14"/>
  <c r="D286" i="14"/>
  <c r="D1427" i="14"/>
  <c r="D196" i="14"/>
  <c r="D800" i="14"/>
  <c r="D687" i="14"/>
  <c r="D214" i="14"/>
  <c r="D647" i="14"/>
  <c r="D898" i="14"/>
  <c r="D505" i="14"/>
  <c r="D506" i="14"/>
  <c r="D804" i="14"/>
  <c r="D412" i="14"/>
  <c r="D1068" i="14"/>
  <c r="D1387" i="14"/>
  <c r="D404" i="14"/>
  <c r="D1217" i="14"/>
  <c r="D25" i="14"/>
  <c r="D99" i="14"/>
  <c r="D377" i="14"/>
  <c r="D1106" i="14"/>
  <c r="D1061" i="14"/>
  <c r="D238" i="14"/>
  <c r="D139" i="14"/>
  <c r="D284" i="14"/>
  <c r="D81" i="14"/>
  <c r="D57" i="14"/>
  <c r="D643" i="14"/>
  <c r="D137" i="14"/>
  <c r="D233" i="14"/>
  <c r="D517" i="14"/>
  <c r="D879" i="14"/>
  <c r="D1256" i="14"/>
  <c r="D1227" i="14"/>
  <c r="D717" i="14"/>
  <c r="D1009" i="14"/>
  <c r="D521" i="14"/>
  <c r="D22" i="14"/>
  <c r="D798" i="14"/>
  <c r="D256" i="14"/>
  <c r="D764" i="14"/>
  <c r="D704" i="14"/>
  <c r="D1153" i="14"/>
  <c r="D609" i="14"/>
  <c r="D1108" i="14"/>
  <c r="D1500" i="14"/>
  <c r="D920" i="14"/>
  <c r="D1097" i="14"/>
  <c r="D1339" i="14"/>
  <c r="D1052" i="14"/>
  <c r="D693" i="14"/>
  <c r="D219" i="14"/>
  <c r="D26" i="14"/>
  <c r="D1154" i="14"/>
  <c r="D922" i="14"/>
  <c r="D529" i="14"/>
  <c r="D1393" i="14"/>
  <c r="D160" i="14"/>
  <c r="D833" i="14"/>
  <c r="D424" i="14"/>
  <c r="D138" i="14"/>
  <c r="D846" i="14"/>
  <c r="D890" i="14"/>
  <c r="D1016" i="14"/>
  <c r="D736" i="14"/>
  <c r="D193" i="14"/>
  <c r="D392" i="14"/>
  <c r="D654" i="14"/>
  <c r="D1035" i="14"/>
  <c r="D278" i="14"/>
  <c r="D184" i="14"/>
  <c r="D433" i="14"/>
  <c r="D646" i="14"/>
  <c r="D1116" i="14"/>
  <c r="D87" i="14"/>
  <c r="D80" i="14"/>
  <c r="D1291" i="14"/>
  <c r="D860" i="14"/>
  <c r="D232" i="14"/>
  <c r="D86" i="14"/>
  <c r="D442" i="14"/>
  <c r="D450" i="14"/>
  <c r="D1238" i="14"/>
  <c r="D785" i="14"/>
  <c r="D1302" i="14"/>
  <c r="D862" i="14"/>
  <c r="D1207" i="14"/>
  <c r="D1189" i="14"/>
  <c r="D1156" i="14"/>
  <c r="D615" i="14"/>
  <c r="D356" i="14"/>
  <c r="D1412" i="14"/>
  <c r="D1130" i="14"/>
  <c r="D283" i="14"/>
  <c r="D255" i="14"/>
  <c r="D393" i="14"/>
  <c r="D656" i="14"/>
  <c r="D614" i="14"/>
  <c r="D991" i="14"/>
  <c r="D937" i="14"/>
  <c r="D389" i="14"/>
  <c r="D400" i="14"/>
  <c r="D1472" i="14"/>
  <c r="D774" i="14"/>
  <c r="D628" i="14"/>
  <c r="D101" i="14"/>
  <c r="D686" i="14"/>
  <c r="D199" i="14"/>
  <c r="D1249" i="14"/>
  <c r="D1137" i="14"/>
  <c r="D799" i="14"/>
  <c r="D209" i="14"/>
  <c r="D1244" i="14"/>
  <c r="D1434" i="14"/>
  <c r="D363" i="14"/>
  <c r="D1058" i="14"/>
  <c r="D279" i="14"/>
  <c r="D457" i="14"/>
  <c r="D896" i="14"/>
  <c r="D478" i="14"/>
  <c r="D197" i="14"/>
  <c r="D1165" i="14"/>
  <c r="D1228" i="14"/>
  <c r="D757" i="14"/>
  <c r="D942" i="14"/>
  <c r="D375" i="14"/>
  <c r="D952" i="14"/>
  <c r="D1179" i="14"/>
  <c r="D688" i="14"/>
  <c r="D1471" i="14"/>
  <c r="D45" i="14"/>
  <c r="D1420" i="14"/>
  <c r="D1277" i="14"/>
  <c r="D1065" i="14"/>
  <c r="D604" i="14"/>
  <c r="D705" i="14"/>
  <c r="D482" i="14"/>
  <c r="D1146" i="14"/>
  <c r="D633" i="14"/>
  <c r="D399" i="14"/>
  <c r="D98" i="14"/>
  <c r="D448" i="14"/>
  <c r="D42" i="14"/>
  <c r="D720" i="14"/>
  <c r="D701" i="14"/>
  <c r="D17" i="14"/>
  <c r="D597" i="14"/>
  <c r="D198" i="14"/>
  <c r="D1010" i="14"/>
  <c r="D741" i="14"/>
  <c r="D295" i="14"/>
  <c r="D1372" i="14"/>
  <c r="D1006" i="14"/>
  <c r="D850" i="14"/>
  <c r="D41" i="14"/>
  <c r="D317" i="14"/>
  <c r="D953" i="14"/>
  <c r="D1124" i="14"/>
  <c r="D1226" i="14"/>
  <c r="D261" i="14"/>
  <c r="D567" i="14"/>
  <c r="D1205" i="14"/>
  <c r="D882" i="14"/>
  <c r="D434" i="14"/>
  <c r="D549" i="14"/>
  <c r="D1195" i="14"/>
  <c r="D696" i="14"/>
  <c r="D1488" i="14"/>
  <c r="D1404" i="14"/>
  <c r="D754" i="14"/>
  <c r="D956" i="14"/>
  <c r="D1184" i="14"/>
  <c r="D751" i="14"/>
  <c r="D1473" i="14"/>
  <c r="D700" i="14"/>
  <c r="D1120" i="14"/>
  <c r="D893" i="14"/>
  <c r="D294" i="14"/>
  <c r="D1467" i="14"/>
  <c r="D725" i="14"/>
  <c r="D583" i="14"/>
  <c r="D1360" i="14"/>
  <c r="D684" i="14"/>
  <c r="D818" i="14"/>
  <c r="D621" i="14"/>
  <c r="D507" i="14"/>
  <c r="D801" i="14"/>
  <c r="D496" i="14"/>
  <c r="D842" i="14"/>
  <c r="D1297" i="14"/>
  <c r="D1456" i="14"/>
  <c r="D1004" i="14"/>
  <c r="D816" i="14"/>
  <c r="D1136" i="14"/>
  <c r="D207" i="14"/>
  <c r="D1117" i="14"/>
  <c r="D810" i="14"/>
  <c r="D1085" i="14"/>
  <c r="D1408" i="14"/>
  <c r="D243" i="14"/>
  <c r="D274" i="14"/>
  <c r="D1445" i="14"/>
  <c r="D1407" i="14"/>
  <c r="D1435" i="14"/>
  <c r="D357" i="14"/>
  <c r="D1180" i="14"/>
  <c r="D1125" i="14"/>
  <c r="D1098" i="14"/>
  <c r="D881" i="14"/>
  <c r="D1133" i="14"/>
  <c r="D1087" i="14"/>
  <c r="D1310" i="14"/>
  <c r="D1168" i="14"/>
  <c r="D869" i="14"/>
  <c r="D33" i="14"/>
  <c r="D168" i="14"/>
  <c r="D1325" i="14"/>
  <c r="D763" i="14"/>
  <c r="D728" i="14"/>
  <c r="D1509" i="14"/>
  <c r="D53" i="14"/>
  <c r="D280" i="14"/>
  <c r="D439" i="14"/>
  <c r="D547" i="14"/>
  <c r="D1059" i="14"/>
  <c r="D302" i="14"/>
  <c r="D655" i="14"/>
  <c r="D63" i="14"/>
  <c r="D515" i="14"/>
  <c r="D1118" i="14"/>
  <c r="D1401" i="14"/>
  <c r="D1454" i="14"/>
  <c r="D555" i="14"/>
  <c r="D986" i="14"/>
  <c r="D13" i="14"/>
  <c r="D321" i="14"/>
  <c r="D127" i="14"/>
  <c r="D909" i="14"/>
  <c r="D865" i="14"/>
  <c r="D602" i="14"/>
  <c r="D595" i="14"/>
  <c r="D738" i="14"/>
  <c r="D1476" i="14"/>
  <c r="D1417" i="14"/>
  <c r="D108" i="14"/>
  <c r="D580" i="14"/>
  <c r="D411" i="14"/>
  <c r="D522" i="14"/>
  <c r="D980" i="14"/>
  <c r="D605" i="14"/>
  <c r="D1075" i="14"/>
  <c r="D148" i="14"/>
  <c r="D533" i="14"/>
  <c r="D902" i="14"/>
  <c r="D1202" i="14"/>
  <c r="D1099" i="14"/>
  <c r="D1064" i="14"/>
  <c r="D391" i="14"/>
  <c r="D572" i="14"/>
  <c r="D1363" i="14"/>
  <c r="D1040" i="14"/>
  <c r="D475" i="14"/>
  <c r="D967" i="14"/>
  <c r="D1024" i="14"/>
  <c r="D566" i="14"/>
  <c r="D727" i="14"/>
  <c r="D225" i="14"/>
  <c r="D103" i="14"/>
  <c r="D1049" i="14"/>
  <c r="D1280" i="14"/>
  <c r="D712" i="14"/>
  <c r="D427" i="14"/>
  <c r="D1503" i="14"/>
  <c r="D1447" i="14"/>
  <c r="D1311" i="14"/>
  <c r="D1022" i="14"/>
  <c r="D157" i="14"/>
  <c r="D618" i="14"/>
  <c r="D793" i="14"/>
  <c r="D92" i="14"/>
  <c r="D541" i="14"/>
  <c r="D344" i="14"/>
  <c r="D405" i="14"/>
  <c r="D906" i="14"/>
  <c r="D477" i="14"/>
  <c r="D1316" i="14"/>
  <c r="D710" i="14"/>
  <c r="D1314" i="14"/>
  <c r="D1193" i="14"/>
  <c r="D1158" i="14"/>
  <c r="D2" i="14"/>
  <c r="E2" i="14" s="1"/>
  <c r="D771" i="14"/>
  <c r="D1469" i="14"/>
  <c r="D88" i="14"/>
  <c r="D341" i="14"/>
  <c r="D957" i="14"/>
  <c r="D378" i="14"/>
  <c r="D525" i="14"/>
  <c r="D260" i="14"/>
  <c r="D675" i="14"/>
  <c r="D401" i="14"/>
  <c r="D638" i="14"/>
  <c r="D1141" i="14"/>
  <c r="D812" i="14"/>
  <c r="D691" i="14"/>
  <c r="D1274" i="14"/>
  <c r="D1083" i="14"/>
  <c r="D1368" i="14"/>
  <c r="D1279" i="14"/>
  <c r="D62" i="14"/>
  <c r="D1397" i="14"/>
  <c r="D115" i="14"/>
  <c r="D220" i="14"/>
  <c r="D1312" i="14"/>
  <c r="D102" i="14"/>
  <c r="D877" i="14"/>
  <c r="D645" i="14"/>
  <c r="D644" i="14"/>
  <c r="D1436" i="14"/>
  <c r="D296" i="14"/>
  <c r="D544" i="14"/>
  <c r="D673" i="14"/>
  <c r="D96" i="14"/>
  <c r="D606" i="14"/>
  <c r="D665" i="14"/>
  <c r="D54" i="14"/>
  <c r="D237" i="14"/>
  <c r="D988" i="14"/>
  <c r="D169" i="14"/>
  <c r="D989" i="14"/>
  <c r="D852" i="14"/>
  <c r="D1359" i="14"/>
  <c r="D135" i="14"/>
  <c r="D93" i="14"/>
  <c r="D1243" i="14"/>
  <c r="D732" i="14"/>
  <c r="D353" i="14"/>
  <c r="D1140" i="14"/>
  <c r="D1321" i="14"/>
  <c r="D1425" i="14"/>
  <c r="D537" i="14"/>
  <c r="D291" i="14"/>
  <c r="D9" i="14"/>
  <c r="D1347" i="14"/>
  <c r="D1231" i="14"/>
  <c r="D950" i="14"/>
  <c r="D961" i="14"/>
  <c r="D1365" i="14"/>
  <c r="D674" i="14"/>
  <c r="D577" i="14"/>
  <c r="D1119" i="14"/>
  <c r="D451" i="14"/>
  <c r="D528" i="14"/>
  <c r="D578" i="14"/>
  <c r="D1092" i="14"/>
  <c r="D471" i="14"/>
  <c r="D111" i="14"/>
  <c r="D553" i="14"/>
  <c r="D194" i="14"/>
  <c r="D43" i="14"/>
  <c r="D1278" i="14"/>
  <c r="D403" i="14"/>
  <c r="D3" i="14"/>
  <c r="D960" i="14"/>
  <c r="D79" i="14"/>
  <c r="D1027" i="14"/>
  <c r="D1250" i="14"/>
  <c r="D470" i="14"/>
  <c r="D126" i="14"/>
  <c r="D936" i="14"/>
  <c r="D945" i="14"/>
  <c r="D1131" i="14"/>
  <c r="D1480" i="14"/>
  <c r="D1324" i="14"/>
  <c r="D855" i="14"/>
  <c r="D51" i="14"/>
  <c r="D1371" i="14"/>
  <c r="D78" i="14"/>
  <c r="D410" i="14"/>
  <c r="D1481" i="14"/>
  <c r="D512" i="14"/>
  <c r="D1430" i="14"/>
  <c r="D20" i="14"/>
  <c r="D213" i="14"/>
  <c r="D698" i="14"/>
  <c r="D1089" i="14"/>
  <c r="D987" i="14"/>
  <c r="D499" i="14"/>
  <c r="D729" i="14"/>
  <c r="D892" i="14"/>
  <c r="D689" i="14"/>
  <c r="D999" i="14"/>
  <c r="D174" i="14"/>
  <c r="D907" i="14"/>
  <c r="D685" i="14"/>
  <c r="D1245" i="14"/>
  <c r="D259" i="14"/>
  <c r="D122" i="14"/>
  <c r="D1333" i="14"/>
  <c r="D352" i="14"/>
  <c r="D172" i="14"/>
  <c r="D1468" i="14"/>
  <c r="D449" i="14"/>
  <c r="D343" i="14"/>
  <c r="D1320" i="14"/>
  <c r="D885" i="14"/>
  <c r="D1275" i="14"/>
  <c r="D1482" i="14"/>
  <c r="D217" i="14"/>
  <c r="D201" i="14"/>
  <c r="D868" i="14"/>
  <c r="D1232" i="14"/>
  <c r="D472" i="14"/>
  <c r="D1251" i="14"/>
  <c r="D308" i="14"/>
  <c r="D210" i="14"/>
  <c r="D1060" i="14"/>
  <c r="D426" i="14"/>
  <c r="D617" i="14"/>
  <c r="D1149" i="14"/>
  <c r="D500" i="14"/>
  <c r="D1361" i="14"/>
  <c r="D325" i="14"/>
  <c r="D223" i="14"/>
  <c r="D601" i="14"/>
  <c r="D1029" i="14"/>
  <c r="D1218" i="14"/>
  <c r="D1190" i="14"/>
  <c r="D484" i="14"/>
  <c r="D861" i="14"/>
  <c r="D1081" i="14"/>
  <c r="D819" i="14"/>
  <c r="D568" i="14"/>
  <c r="D15" i="14"/>
  <c r="D133" i="14"/>
  <c r="D1513" i="14"/>
  <c r="D786" i="14"/>
  <c r="D1381" i="14"/>
  <c r="D854" i="14"/>
  <c r="D776" i="14"/>
  <c r="D1069" i="14"/>
  <c r="D134" i="14"/>
  <c r="D1171" i="14"/>
  <c r="D1376" i="14"/>
  <c r="D769" i="14"/>
  <c r="D998" i="14"/>
  <c r="D584" i="14"/>
  <c r="D1134" i="14"/>
  <c r="D993" i="14"/>
  <c r="D1063" i="14"/>
  <c r="D1261" i="14"/>
  <c r="D607" i="14"/>
  <c r="D16" i="14"/>
  <c r="D188" i="14"/>
  <c r="D337" i="14"/>
  <c r="D235" i="14"/>
  <c r="D361" i="14"/>
  <c r="D795" i="14"/>
  <c r="D1398" i="14"/>
  <c r="D151" i="14"/>
  <c r="D748" i="14"/>
  <c r="D1334" i="14"/>
  <c r="D905" i="14"/>
  <c r="D780" i="14"/>
  <c r="D1328" i="14"/>
  <c r="D1253" i="14"/>
  <c r="D1196" i="14"/>
  <c r="D709" i="14"/>
  <c r="D747" i="14"/>
  <c r="D1109" i="14"/>
  <c r="D69" i="14"/>
  <c r="D229" i="14"/>
  <c r="D824" i="14"/>
  <c r="D1002" i="14"/>
  <c r="D639" i="14"/>
  <c r="D222" i="14"/>
  <c r="D1041" i="14"/>
  <c r="D1074" i="14"/>
  <c r="D481" i="14"/>
  <c r="D918" i="14"/>
  <c r="D1470" i="14"/>
  <c r="D713" i="14"/>
  <c r="D867" i="14"/>
  <c r="D1101" i="14"/>
  <c r="D72" i="14"/>
  <c r="D681" i="14"/>
  <c r="D723" i="14"/>
  <c r="D1377" i="14"/>
  <c r="D369" i="14"/>
  <c r="D632" i="14"/>
  <c r="D1012" i="14"/>
  <c r="D1084" i="14"/>
  <c r="D1285" i="14"/>
  <c r="D1329" i="14"/>
  <c r="D520" i="14"/>
  <c r="D1385" i="14"/>
  <c r="D1289" i="14"/>
  <c r="D1166" i="14"/>
  <c r="D1442" i="14"/>
  <c r="D105" i="14"/>
  <c r="D534" i="14"/>
  <c r="D110" i="14"/>
  <c r="D933" i="14"/>
  <c r="D872" i="14"/>
  <c r="D823" i="14"/>
  <c r="D554" i="14"/>
  <c r="D1045" i="14"/>
  <c r="D332" i="14"/>
  <c r="D318" i="14"/>
  <c r="D314" i="14"/>
  <c r="D152" i="14"/>
  <c r="D452" i="14"/>
  <c r="D189" i="14"/>
  <c r="D619" i="14"/>
  <c r="D540" i="14"/>
  <c r="D408" i="14"/>
  <c r="D631" i="14"/>
  <c r="D254" i="14"/>
  <c r="D1394" i="14"/>
  <c r="D1268" i="14"/>
  <c r="D847" i="14"/>
  <c r="D858" i="14"/>
  <c r="D1346" i="14"/>
  <c r="D1177" i="14"/>
  <c r="D1286" i="14"/>
  <c r="D326" i="14"/>
  <c r="D436" i="14"/>
  <c r="D1300" i="14"/>
  <c r="D90" i="14"/>
  <c r="D992" i="14"/>
  <c r="D878" i="14"/>
  <c r="D271" i="14"/>
  <c r="D642" i="14"/>
  <c r="D1446" i="14"/>
  <c r="D808" i="14"/>
  <c r="D327" i="14"/>
  <c r="D513" i="14"/>
  <c r="D1255" i="14"/>
  <c r="D925" i="14"/>
  <c r="D573" i="14"/>
  <c r="D964" i="14"/>
  <c r="D782" i="14"/>
  <c r="D974" i="14"/>
  <c r="D206" i="14"/>
  <c r="D289" i="14"/>
  <c r="D1299" i="14"/>
  <c r="D329" i="14"/>
  <c r="D1088" i="14"/>
  <c r="D1494" i="14"/>
  <c r="D367" i="14"/>
  <c r="D930" i="14"/>
  <c r="D787" i="14"/>
  <c r="D596" i="14"/>
  <c r="D277" i="14"/>
  <c r="D309" i="14"/>
  <c r="D559" i="14"/>
  <c r="D508" i="14"/>
  <c r="D1216" i="14"/>
  <c r="D473" i="14"/>
  <c r="D485" i="14"/>
  <c r="D173" i="14"/>
  <c r="D1070" i="14"/>
  <c r="D316" i="14"/>
  <c r="D390" i="14"/>
  <c r="D664" i="14"/>
  <c r="D1421" i="14"/>
  <c r="D1490" i="14"/>
  <c r="D1148" i="14"/>
  <c r="D1113" i="14"/>
  <c r="D697" i="14"/>
  <c r="D1077" i="14"/>
  <c r="D761" i="14"/>
  <c r="D402" i="14"/>
  <c r="D247" i="14"/>
  <c r="D1489" i="14"/>
  <c r="D305" i="14"/>
  <c r="D1142" i="14"/>
  <c r="D649" i="14"/>
  <c r="D1240" i="14"/>
  <c r="D234" i="14"/>
  <c r="D820" i="14"/>
  <c r="D1341" i="14"/>
  <c r="D1437" i="14"/>
  <c r="D519" i="14"/>
  <c r="D845" i="14"/>
  <c r="D67" i="14"/>
  <c r="D949" i="14"/>
  <c r="D669" i="14"/>
  <c r="D236" i="14"/>
  <c r="D714" i="14"/>
  <c r="D916" i="14"/>
  <c r="D1419" i="14"/>
  <c r="D1039" i="14"/>
  <c r="D676" i="14"/>
  <c r="D40" i="14"/>
  <c r="D1111" i="14"/>
  <c r="D1273" i="14"/>
  <c r="D825" i="14"/>
  <c r="D594" i="14"/>
  <c r="D1478" i="14"/>
  <c r="D630" i="14"/>
  <c r="D1132" i="14"/>
  <c r="D913" i="14"/>
  <c r="D1304" i="14"/>
  <c r="D364" i="14"/>
  <c r="D1105" i="14"/>
  <c r="D1192" i="14"/>
  <c r="D301" i="14"/>
  <c r="D1050" i="14"/>
  <c r="D1507" i="14"/>
  <c r="D429" i="14"/>
  <c r="D417" i="14"/>
  <c r="D1028" i="14"/>
  <c r="D1266" i="14"/>
  <c r="D1086" i="14"/>
  <c r="D733" i="14"/>
  <c r="D1276" i="14"/>
  <c r="D1110" i="14"/>
  <c r="D162" i="14"/>
  <c r="D834" i="14"/>
  <c r="D21" i="14"/>
  <c r="D904" i="14"/>
  <c r="D1418" i="14"/>
  <c r="D1444" i="14"/>
  <c r="D497" i="14"/>
  <c r="D1317" i="14"/>
  <c r="D951" i="14"/>
  <c r="D230" i="14"/>
  <c r="D445" i="14"/>
  <c r="D1072" i="14"/>
  <c r="D200" i="14"/>
  <c r="D1221" i="14"/>
  <c r="D667" i="14"/>
  <c r="D1017" i="14"/>
  <c r="D89" i="14"/>
  <c r="D895" i="14"/>
  <c r="D423" i="14"/>
  <c r="D121" i="14"/>
  <c r="D856" i="14"/>
  <c r="D282" i="14"/>
  <c r="D871" i="14"/>
  <c r="D28" i="14"/>
  <c r="D386" i="14"/>
  <c r="D425" i="14"/>
  <c r="D662" i="14"/>
  <c r="D966" i="14"/>
  <c r="D532" i="14"/>
  <c r="D1197" i="14"/>
  <c r="D571" i="14"/>
  <c r="D843" i="14"/>
  <c r="D1183" i="14"/>
  <c r="D97" i="14"/>
  <c r="D721" i="14"/>
  <c r="D398" i="14"/>
  <c r="D880" i="14"/>
  <c r="D231" i="14"/>
  <c r="D1433" i="14"/>
  <c r="D350" i="14"/>
  <c r="D293" i="14"/>
  <c r="D938" i="14"/>
  <c r="D19" i="14"/>
  <c r="D368" i="14"/>
  <c r="D1172" i="14"/>
  <c r="D1326" i="14"/>
  <c r="D1145" i="14"/>
  <c r="D613" i="14"/>
  <c r="D857" i="14"/>
  <c r="D829" i="14"/>
  <c r="D1237" i="14"/>
  <c r="D968" i="14"/>
  <c r="D1287" i="14"/>
  <c r="D1448" i="14"/>
  <c r="D1073" i="14"/>
  <c r="D1485" i="14"/>
  <c r="D462" i="14"/>
  <c r="D1484" i="14"/>
  <c r="D1021" i="14"/>
  <c r="D483" i="14"/>
  <c r="D170" i="14"/>
  <c r="D545" i="14"/>
  <c r="D702" i="14"/>
  <c r="D128" i="14"/>
  <c r="D979" i="14"/>
  <c r="D153" i="14"/>
  <c r="D591" i="14"/>
  <c r="D460" i="14"/>
  <c r="D652" i="14"/>
  <c r="D246" i="14"/>
  <c r="D873" i="14"/>
  <c r="D297" i="14"/>
  <c r="D835" i="14"/>
  <c r="D1071" i="14"/>
  <c r="D901" i="14"/>
  <c r="D1369" i="14"/>
  <c r="D585" i="14"/>
  <c r="D1214" i="14"/>
  <c r="D1046" i="14"/>
  <c r="D1147" i="14"/>
  <c r="D832" i="14"/>
  <c r="D112" i="14"/>
  <c r="D1309" i="14"/>
  <c r="D560" i="14"/>
  <c r="D1206" i="14"/>
  <c r="D55" i="14"/>
  <c r="D117" i="14"/>
  <c r="D679" i="14"/>
  <c r="D1466" i="14"/>
  <c r="D1038" i="14"/>
  <c r="D1374" i="14"/>
  <c r="D493" i="14"/>
  <c r="D100" i="14"/>
  <c r="D241" i="14"/>
  <c r="D38" i="14"/>
  <c r="D245" i="14"/>
  <c r="D789" i="14"/>
  <c r="D1400" i="14"/>
  <c r="D637" i="14"/>
  <c r="D269" i="14"/>
  <c r="D735" i="14"/>
  <c r="D1406" i="14"/>
  <c r="D185" i="14"/>
  <c r="D1265" i="14"/>
  <c r="D165" i="14"/>
  <c r="D715" i="14"/>
  <c r="D182" i="14"/>
  <c r="D14" i="14"/>
  <c r="D866" i="14"/>
  <c r="D977" i="14"/>
  <c r="D221" i="14"/>
  <c r="D270" i="14"/>
  <c r="D1239" i="14"/>
  <c r="D1337" i="14"/>
  <c r="D437" i="14"/>
  <c r="D258" i="14"/>
  <c r="D1169" i="14"/>
  <c r="D703" i="14"/>
  <c r="D765" i="14"/>
  <c r="D50" i="14"/>
  <c r="D387" i="14"/>
  <c r="D944" i="14"/>
  <c r="D917" i="14"/>
  <c r="D1107" i="14"/>
  <c r="D306" i="14"/>
  <c r="D365" i="14"/>
  <c r="D6" i="14"/>
  <c r="D468" i="14"/>
  <c r="D590" i="14"/>
  <c r="D734" i="14"/>
  <c r="D1204" i="14"/>
  <c r="D1409" i="14"/>
  <c r="D1350" i="14"/>
  <c r="D927" i="14"/>
  <c r="D266" i="14"/>
  <c r="D1000" i="14"/>
  <c r="D1003" i="14"/>
  <c r="D1353" i="14"/>
  <c r="D267" i="14"/>
  <c r="D509" i="14"/>
  <c r="D963" i="14"/>
  <c r="D257" i="14"/>
  <c r="D919" i="14"/>
  <c r="D1025" i="14"/>
  <c r="D1181" i="14"/>
  <c r="D64" i="14"/>
  <c r="D668" i="14"/>
  <c r="D435" i="14"/>
  <c r="D73" i="14"/>
  <c r="D1453" i="14"/>
  <c r="D464" i="14"/>
  <c r="D1323" i="14"/>
  <c r="D1143" i="14"/>
  <c r="D603" i="14"/>
  <c r="D413" i="14"/>
  <c r="D1219" i="14"/>
  <c r="D124" i="14"/>
  <c r="D1351" i="14"/>
  <c r="D746" i="14"/>
  <c r="D548" i="14"/>
  <c r="D722" i="14"/>
  <c r="D797" i="14"/>
  <c r="D340" i="14"/>
  <c r="D1288" i="14"/>
  <c r="D244" i="14"/>
  <c r="D349" i="14"/>
  <c r="D37" i="14"/>
  <c r="D1194" i="14"/>
  <c r="D1336" i="14"/>
  <c r="D773" i="14"/>
  <c r="D558" i="14"/>
  <c r="D608" i="14"/>
  <c r="D1011" i="14"/>
  <c r="D1358" i="14"/>
  <c r="D753" i="14"/>
  <c r="D1267" i="14"/>
  <c r="D1224" i="14"/>
  <c r="D422" i="14"/>
  <c r="D339" i="14"/>
  <c r="D68" i="14"/>
  <c r="D313" i="14"/>
  <c r="D164" i="14"/>
  <c r="D181" i="14"/>
  <c r="D1492" i="14"/>
  <c r="D1477" i="14"/>
  <c r="D737" i="14"/>
  <c r="D699" i="14"/>
  <c r="D52" i="14"/>
  <c r="D65" i="14"/>
  <c r="D319" i="14"/>
  <c r="D495" i="14"/>
  <c r="D593" i="14"/>
  <c r="D1051" i="14"/>
  <c r="D841" i="14"/>
  <c r="D1263" i="14"/>
  <c r="D441" i="14"/>
  <c r="D1395" i="14"/>
  <c r="D1290" i="14"/>
  <c r="D929" i="14"/>
  <c r="D150" i="14"/>
  <c r="D1170" i="14"/>
  <c r="D1504" i="14"/>
  <c r="D1220" i="14"/>
  <c r="D745" i="14"/>
  <c r="D657" i="14"/>
  <c r="D292" i="14"/>
  <c r="D253" i="14"/>
  <c r="D414" i="14"/>
  <c r="D1298" i="14"/>
  <c r="D1233" i="14"/>
  <c r="D4" i="14"/>
  <c r="D1424" i="14"/>
  <c r="D914" i="14"/>
  <c r="D249" i="14"/>
  <c r="D546" i="14"/>
  <c r="D985" i="14"/>
  <c r="D1432" i="14"/>
  <c r="D844" i="14"/>
  <c r="D1505" i="14"/>
  <c r="D976" i="14"/>
  <c r="D1230" i="14"/>
  <c r="D1185" i="14"/>
  <c r="D811" i="14"/>
  <c r="D891" i="14"/>
  <c r="D125" i="14"/>
  <c r="D123" i="14"/>
  <c r="D1062" i="14"/>
  <c r="D796" i="14"/>
  <c r="D1429" i="14"/>
  <c r="D1357" i="14"/>
  <c r="D1292" i="14"/>
  <c r="D1057" i="14"/>
  <c r="D116" i="14"/>
  <c r="D1167" i="14"/>
  <c r="D320" i="14"/>
  <c r="D805" i="14"/>
  <c r="D338" i="14"/>
  <c r="D1264" i="14"/>
  <c r="D374" i="14"/>
  <c r="D1340" i="14"/>
  <c r="D626" i="14"/>
  <c r="D1483" i="14"/>
  <c r="D1362" i="14"/>
  <c r="D461" i="14"/>
  <c r="D1315" i="14"/>
  <c r="D663" i="14"/>
  <c r="D1373" i="14"/>
  <c r="D469" i="14"/>
  <c r="D941" i="14"/>
  <c r="D1053" i="14"/>
  <c r="D290" i="14"/>
  <c r="D903" i="14"/>
  <c r="D965" i="14"/>
  <c r="D49" i="14"/>
  <c r="D8" i="14"/>
  <c r="D385" i="14"/>
  <c r="D1479" i="14"/>
  <c r="D161" i="14"/>
  <c r="D807" i="14"/>
  <c r="D1458" i="14"/>
  <c r="D1496" i="14"/>
  <c r="D75" i="14"/>
  <c r="D1410" i="14"/>
  <c r="D1383" i="14"/>
  <c r="D1094" i="14"/>
  <c r="D794" i="14"/>
  <c r="D1047" i="14"/>
  <c r="D1431" i="14"/>
  <c r="D831" i="14"/>
  <c r="D379" i="14"/>
  <c r="D1213" i="14"/>
  <c r="D772" i="14"/>
  <c r="D1048" i="14"/>
  <c r="D1093" i="14"/>
  <c r="D817" i="14"/>
  <c r="D1455" i="14"/>
  <c r="D640" i="14"/>
  <c r="D1112" i="14"/>
  <c r="D1305" i="14"/>
  <c r="D1242" i="14"/>
  <c r="D928" i="14"/>
  <c r="D330" i="14"/>
  <c r="D661" i="14"/>
  <c r="D1191" i="14"/>
  <c r="D175" i="14"/>
  <c r="D915" i="14"/>
  <c r="D104" i="14"/>
  <c r="D1173" i="14"/>
  <c r="E3" i="14" l="1"/>
  <c r="F3" i="14" s="1"/>
  <c r="F2" i="14"/>
  <c r="G2" i="14" s="1"/>
  <c r="E4" i="14" l="1"/>
  <c r="F4" i="14" s="1"/>
  <c r="G4" i="14" s="1"/>
  <c r="G3" i="14"/>
  <c r="E5" i="14" l="1"/>
  <c r="F5" i="14" s="1"/>
  <c r="G5" i="14" s="1"/>
  <c r="E6" i="14" l="1"/>
  <c r="E7" i="14" s="1"/>
  <c r="F6" i="14" l="1"/>
  <c r="G6" i="14" s="1"/>
  <c r="E8" i="14"/>
  <c r="F7" i="14"/>
  <c r="G7" i="14" l="1"/>
  <c r="F8" i="14"/>
  <c r="G8" i="14" s="1"/>
  <c r="E9" i="14"/>
  <c r="F9" i="14" l="1"/>
  <c r="G9" i="14" s="1"/>
  <c r="E10" i="14"/>
  <c r="F10" i="14" l="1"/>
  <c r="G10" i="14" s="1"/>
  <c r="E11" i="14"/>
  <c r="E12" i="14" l="1"/>
  <c r="F11" i="14"/>
  <c r="G11" i="14" s="1"/>
  <c r="E13" i="14" l="1"/>
  <c r="F12" i="14"/>
  <c r="G12" i="14" s="1"/>
  <c r="F13" i="14" l="1"/>
  <c r="G13" i="14" s="1"/>
  <c r="E14" i="14"/>
  <c r="F14" i="14" l="1"/>
  <c r="G14" i="14" s="1"/>
  <c r="E15" i="14"/>
  <c r="E16" i="14" l="1"/>
  <c r="F15" i="14"/>
  <c r="G15" i="14" s="1"/>
  <c r="F16" i="14" l="1"/>
  <c r="G16" i="14" s="1"/>
  <c r="E17" i="14"/>
  <c r="E18" i="14" l="1"/>
  <c r="F17" i="14"/>
  <c r="G17" i="14" s="1"/>
  <c r="E19" i="14" l="1"/>
  <c r="F18" i="14"/>
  <c r="G18" i="14" s="1"/>
  <c r="E20" i="14" l="1"/>
  <c r="F19" i="14"/>
  <c r="G19" i="14" s="1"/>
  <c r="E21" i="14" l="1"/>
  <c r="F20" i="14"/>
  <c r="G20" i="14" s="1"/>
  <c r="F21" i="14" l="1"/>
  <c r="G21" i="14" s="1"/>
  <c r="E22" i="14"/>
  <c r="F22" i="14" l="1"/>
  <c r="G22" i="14" s="1"/>
  <c r="E23" i="14"/>
  <c r="E24" i="14" l="1"/>
  <c r="F23" i="14"/>
  <c r="G23" i="14" s="1"/>
  <c r="E25" i="14" l="1"/>
  <c r="F24" i="14"/>
  <c r="G24" i="14" s="1"/>
  <c r="E26" i="14" l="1"/>
  <c r="F25" i="14"/>
  <c r="G25" i="14" s="1"/>
  <c r="F26" i="14" l="1"/>
  <c r="G26" i="14" s="1"/>
  <c r="E27" i="14"/>
  <c r="E28" i="14" l="1"/>
  <c r="F27" i="14"/>
  <c r="G27" i="14" s="1"/>
  <c r="F28" i="14" l="1"/>
  <c r="G28" i="14" s="1"/>
  <c r="E29" i="14"/>
  <c r="E30" i="14" l="1"/>
  <c r="F29" i="14"/>
  <c r="G29" i="14" s="1"/>
  <c r="E31" i="14" l="1"/>
  <c r="F30" i="14"/>
  <c r="G30" i="14" s="1"/>
  <c r="E32" i="14" l="1"/>
  <c r="F31" i="14"/>
  <c r="G31" i="14" s="1"/>
  <c r="E33" i="14" l="1"/>
  <c r="F32" i="14"/>
  <c r="G32" i="14" s="1"/>
  <c r="F33" i="14" l="1"/>
  <c r="G33" i="14" s="1"/>
  <c r="E34" i="14"/>
  <c r="E35" i="14" l="1"/>
  <c r="F34" i="14"/>
  <c r="G34" i="14" s="1"/>
  <c r="E36" i="14" l="1"/>
  <c r="F35" i="14"/>
  <c r="G35" i="14" s="1"/>
  <c r="E37" i="14" l="1"/>
  <c r="F36" i="14"/>
  <c r="G36" i="14" s="1"/>
  <c r="F37" i="14" l="1"/>
  <c r="G37" i="14" s="1"/>
  <c r="E38" i="14"/>
  <c r="F38" i="14" l="1"/>
  <c r="G38" i="14" s="1"/>
  <c r="E39" i="14"/>
  <c r="E40" i="14" l="1"/>
  <c r="F39" i="14"/>
  <c r="G39" i="14" s="1"/>
  <c r="F40" i="14" l="1"/>
  <c r="G40" i="14" s="1"/>
  <c r="E41" i="14"/>
  <c r="F41" i="14" l="1"/>
  <c r="G41" i="14" s="1"/>
  <c r="E42" i="14"/>
  <c r="F42" i="14" l="1"/>
  <c r="G42" i="14" s="1"/>
  <c r="E43" i="14"/>
  <c r="F43" i="14" l="1"/>
  <c r="G43" i="14" s="1"/>
  <c r="E44" i="14"/>
  <c r="F44" i="14" l="1"/>
  <c r="G44" i="14" s="1"/>
  <c r="E45" i="14"/>
  <c r="F45" i="14" l="1"/>
  <c r="G45" i="14" s="1"/>
  <c r="E46" i="14"/>
  <c r="E47" i="14" l="1"/>
  <c r="F46" i="14"/>
  <c r="G46" i="14" s="1"/>
  <c r="E48" i="14" l="1"/>
  <c r="F47" i="14"/>
  <c r="G47" i="14" s="1"/>
  <c r="E49" i="14" l="1"/>
  <c r="F48" i="14"/>
  <c r="G48" i="14" s="1"/>
  <c r="E50" i="14" l="1"/>
  <c r="F49" i="14"/>
  <c r="G49" i="14" s="1"/>
  <c r="E51" i="14" l="1"/>
  <c r="F50" i="14"/>
  <c r="G50" i="14" s="1"/>
  <c r="F51" i="14" l="1"/>
  <c r="G51" i="14" s="1"/>
  <c r="E52" i="14"/>
  <c r="E53" i="14" l="1"/>
  <c r="F52" i="14"/>
  <c r="G52" i="14" s="1"/>
  <c r="F53" i="14" l="1"/>
  <c r="G53" i="14" s="1"/>
  <c r="E54" i="14"/>
  <c r="E55" i="14" l="1"/>
  <c r="F54" i="14"/>
  <c r="G54" i="14" s="1"/>
  <c r="E56" i="14" l="1"/>
  <c r="F55" i="14"/>
  <c r="G55" i="14" s="1"/>
  <c r="F56" i="14" l="1"/>
  <c r="G56" i="14" s="1"/>
  <c r="E57" i="14"/>
  <c r="E58" i="14" l="1"/>
  <c r="F57" i="14"/>
  <c r="G57" i="14" s="1"/>
  <c r="E59" i="14" l="1"/>
  <c r="F58" i="14"/>
  <c r="G58" i="14" s="1"/>
  <c r="F59" i="14" l="1"/>
  <c r="G59" i="14" s="1"/>
  <c r="E60" i="14"/>
  <c r="F60" i="14" l="1"/>
  <c r="G60" i="14" s="1"/>
  <c r="E61" i="14"/>
  <c r="E62" i="14" l="1"/>
  <c r="F61" i="14"/>
  <c r="G61" i="14" s="1"/>
  <c r="F62" i="14" l="1"/>
  <c r="G62" i="14" s="1"/>
  <c r="E63" i="14"/>
  <c r="E64" i="14" l="1"/>
  <c r="F63" i="14"/>
  <c r="G63" i="14" s="1"/>
  <c r="E65" i="14" l="1"/>
  <c r="F64" i="14"/>
  <c r="G64" i="14" s="1"/>
  <c r="F65" i="14" l="1"/>
  <c r="G65" i="14" s="1"/>
  <c r="E66" i="14"/>
  <c r="F66" i="14" l="1"/>
  <c r="G66" i="14" s="1"/>
  <c r="E67" i="14"/>
  <c r="F67" i="14" l="1"/>
  <c r="G67" i="14" s="1"/>
  <c r="E68" i="14"/>
  <c r="F68" i="14" l="1"/>
  <c r="G68" i="14" s="1"/>
  <c r="E69" i="14"/>
  <c r="F69" i="14" l="1"/>
  <c r="G69" i="14" s="1"/>
  <c r="E70" i="14"/>
  <c r="E71" i="14" l="1"/>
  <c r="F70" i="14"/>
  <c r="G70" i="14" s="1"/>
  <c r="E72" i="14" l="1"/>
  <c r="F71" i="14"/>
  <c r="G71" i="14" s="1"/>
  <c r="E73" i="14" l="1"/>
  <c r="F72" i="14"/>
  <c r="G72" i="14" s="1"/>
  <c r="E74" i="14" l="1"/>
  <c r="F73" i="14"/>
  <c r="G73" i="14" s="1"/>
  <c r="E75" i="14" l="1"/>
  <c r="F74" i="14"/>
  <c r="G74" i="14" s="1"/>
  <c r="F75" i="14" l="1"/>
  <c r="G75" i="14" s="1"/>
  <c r="E76" i="14"/>
  <c r="F76" i="14" l="1"/>
  <c r="G76" i="14" s="1"/>
  <c r="E77" i="14"/>
  <c r="F77" i="14" l="1"/>
  <c r="G77" i="14" s="1"/>
  <c r="E78" i="14"/>
  <c r="E79" i="14" l="1"/>
  <c r="F78" i="14"/>
  <c r="G78" i="14" s="1"/>
  <c r="F79" i="14" l="1"/>
  <c r="G79" i="14" s="1"/>
  <c r="E80" i="14"/>
  <c r="E81" i="14" l="1"/>
  <c r="F80" i="14"/>
  <c r="G80" i="14" s="1"/>
  <c r="F81" i="14" l="1"/>
  <c r="G81" i="14" s="1"/>
  <c r="E82" i="14"/>
  <c r="F82" i="14" l="1"/>
  <c r="G82" i="14" s="1"/>
  <c r="E83" i="14"/>
  <c r="E84" i="14" l="1"/>
  <c r="F83" i="14"/>
  <c r="G83" i="14" s="1"/>
  <c r="E85" i="14" l="1"/>
  <c r="F84" i="14"/>
  <c r="G84" i="14" s="1"/>
  <c r="F85" i="14" l="1"/>
  <c r="G85" i="14" s="1"/>
  <c r="E86" i="14"/>
  <c r="E87" i="14" l="1"/>
  <c r="F86" i="14"/>
  <c r="G86" i="14" s="1"/>
  <c r="F87" i="14" l="1"/>
  <c r="G87" i="14" s="1"/>
  <c r="E88" i="14"/>
  <c r="F88" i="14" l="1"/>
  <c r="G88" i="14" s="1"/>
  <c r="E89" i="14"/>
  <c r="E90" i="14" l="1"/>
  <c r="F89" i="14"/>
  <c r="G89" i="14" s="1"/>
  <c r="F90" i="14" l="1"/>
  <c r="G90" i="14" s="1"/>
  <c r="E91" i="14"/>
  <c r="F91" i="14" l="1"/>
  <c r="G91" i="14" s="1"/>
  <c r="E92" i="14"/>
  <c r="F92" i="14" l="1"/>
  <c r="G92" i="14" s="1"/>
  <c r="E93" i="14"/>
  <c r="F93" i="14" l="1"/>
  <c r="G93" i="14" s="1"/>
  <c r="E94" i="14"/>
  <c r="F94" i="14" l="1"/>
  <c r="G94" i="14" s="1"/>
  <c r="E95" i="14"/>
  <c r="E96" i="14" l="1"/>
  <c r="F95" i="14"/>
  <c r="G95" i="14" s="1"/>
  <c r="E97" i="14" l="1"/>
  <c r="F96" i="14"/>
  <c r="G96" i="14" s="1"/>
  <c r="E98" i="14" l="1"/>
  <c r="F97" i="14"/>
  <c r="G97" i="14" s="1"/>
  <c r="F98" i="14" l="1"/>
  <c r="G98" i="14" s="1"/>
  <c r="E99" i="14"/>
  <c r="F99" i="14" l="1"/>
  <c r="G99" i="14" s="1"/>
  <c r="E100" i="14"/>
  <c r="F100" i="14" l="1"/>
  <c r="G100" i="14" s="1"/>
  <c r="E101" i="14"/>
  <c r="F101" i="14" l="1"/>
  <c r="G101" i="14" s="1"/>
  <c r="E102" i="14"/>
  <c r="E103" i="14" l="1"/>
  <c r="F102" i="14"/>
  <c r="G102" i="14" s="1"/>
  <c r="F103" i="14" l="1"/>
  <c r="G103" i="14" s="1"/>
  <c r="E104" i="14"/>
  <c r="E105" i="14" l="1"/>
  <c r="F104" i="14"/>
  <c r="G104" i="14" s="1"/>
  <c r="F105" i="14" l="1"/>
  <c r="G105" i="14" s="1"/>
  <c r="E106" i="14"/>
  <c r="E107" i="14" l="1"/>
  <c r="F106" i="14"/>
  <c r="G106" i="14" s="1"/>
  <c r="E108" i="14" l="1"/>
  <c r="F107" i="14"/>
  <c r="G107" i="14" s="1"/>
  <c r="F108" i="14" l="1"/>
  <c r="G108" i="14" s="1"/>
  <c r="E109" i="14"/>
  <c r="F109" i="14" l="1"/>
  <c r="G109" i="14" s="1"/>
  <c r="E110" i="14"/>
  <c r="E111" i="14" l="1"/>
  <c r="F110" i="14"/>
  <c r="G110" i="14" s="1"/>
  <c r="F111" i="14" l="1"/>
  <c r="G111" i="14" s="1"/>
  <c r="E112" i="14"/>
  <c r="F112" i="14" l="1"/>
  <c r="G112" i="14" s="1"/>
  <c r="E113" i="14"/>
  <c r="E114" i="14" l="1"/>
  <c r="F113" i="14"/>
  <c r="G113" i="14" s="1"/>
  <c r="F114" i="14" l="1"/>
  <c r="G114" i="14" s="1"/>
  <c r="E115" i="14"/>
  <c r="E116" i="14" l="1"/>
  <c r="F115" i="14"/>
  <c r="G115" i="14" s="1"/>
  <c r="F116" i="14" l="1"/>
  <c r="G116" i="14" s="1"/>
  <c r="E117" i="14"/>
  <c r="E118" i="14" l="1"/>
  <c r="F117" i="14"/>
  <c r="G117" i="14" s="1"/>
  <c r="E119" i="14" l="1"/>
  <c r="F118" i="14"/>
  <c r="G118" i="14" s="1"/>
  <c r="F119" i="14" l="1"/>
  <c r="G119" i="14" s="1"/>
  <c r="E120" i="14"/>
  <c r="F120" i="14" l="1"/>
  <c r="G120" i="14" s="1"/>
  <c r="E121" i="14"/>
  <c r="E122" i="14" l="1"/>
  <c r="F121" i="14"/>
  <c r="G121" i="14" s="1"/>
  <c r="F122" i="14" l="1"/>
  <c r="G122" i="14" s="1"/>
  <c r="E123" i="14"/>
  <c r="E124" i="14" l="1"/>
  <c r="F123" i="14"/>
  <c r="G123" i="14" s="1"/>
  <c r="F124" i="14" l="1"/>
  <c r="G124" i="14" s="1"/>
  <c r="E125" i="14"/>
  <c r="F125" i="14" l="1"/>
  <c r="G125" i="14" s="1"/>
  <c r="E126" i="14"/>
  <c r="F126" i="14" l="1"/>
  <c r="G126" i="14" s="1"/>
  <c r="E127" i="14"/>
  <c r="F127" i="14" l="1"/>
  <c r="G127" i="14" s="1"/>
  <c r="E128" i="14"/>
  <c r="F128" i="14" l="1"/>
  <c r="G128" i="14" s="1"/>
  <c r="E129" i="14"/>
  <c r="F129" i="14" l="1"/>
  <c r="G129" i="14" s="1"/>
  <c r="E130" i="14"/>
  <c r="F130" i="14" l="1"/>
  <c r="G130" i="14" s="1"/>
  <c r="E131" i="14"/>
  <c r="F131" i="14" l="1"/>
  <c r="G131" i="14" s="1"/>
  <c r="E132" i="14"/>
  <c r="F132" i="14" l="1"/>
  <c r="G132" i="14" s="1"/>
  <c r="E133" i="14"/>
  <c r="F133" i="14" l="1"/>
  <c r="G133" i="14" s="1"/>
  <c r="E134" i="14"/>
  <c r="E135" i="14" l="1"/>
  <c r="F134" i="14"/>
  <c r="G134" i="14" s="1"/>
  <c r="E136" i="14" l="1"/>
  <c r="F135" i="14"/>
  <c r="G135" i="14" s="1"/>
  <c r="E137" i="14" l="1"/>
  <c r="F136" i="14"/>
  <c r="G136" i="14" s="1"/>
  <c r="F137" i="14" l="1"/>
  <c r="G137" i="14" s="1"/>
  <c r="E138" i="14"/>
  <c r="F138" i="14" l="1"/>
  <c r="G138" i="14" s="1"/>
  <c r="E139" i="14"/>
  <c r="F139" i="14" l="1"/>
  <c r="G139" i="14" s="1"/>
  <c r="E140" i="14"/>
  <c r="F140" i="14" l="1"/>
  <c r="G140" i="14" s="1"/>
  <c r="E141" i="14"/>
  <c r="E142" i="14" l="1"/>
  <c r="F141" i="14"/>
  <c r="G141" i="14" s="1"/>
  <c r="E143" i="14" l="1"/>
  <c r="F142" i="14"/>
  <c r="G142" i="14" s="1"/>
  <c r="F143" i="14" l="1"/>
  <c r="G143" i="14" s="1"/>
  <c r="E144" i="14"/>
  <c r="E145" i="14" l="1"/>
  <c r="F144" i="14"/>
  <c r="G144" i="14" s="1"/>
  <c r="E146" i="14" l="1"/>
  <c r="F145" i="14"/>
  <c r="G145" i="14" s="1"/>
  <c r="F146" i="14" l="1"/>
  <c r="G146" i="14" s="1"/>
  <c r="E147" i="14"/>
  <c r="F147" i="14" l="1"/>
  <c r="G147" i="14" s="1"/>
  <c r="E148" i="14"/>
  <c r="E149" i="14" l="1"/>
  <c r="F148" i="14"/>
  <c r="G148" i="14" s="1"/>
  <c r="F149" i="14" l="1"/>
  <c r="G149" i="14" s="1"/>
  <c r="E150" i="14"/>
  <c r="E151" i="14" l="1"/>
  <c r="F150" i="14"/>
  <c r="G150" i="14" s="1"/>
  <c r="F151" i="14" l="1"/>
  <c r="G151" i="14" s="1"/>
  <c r="E152" i="14"/>
  <c r="E153" i="14" l="1"/>
  <c r="F152" i="14"/>
  <c r="G152" i="14" s="1"/>
  <c r="F153" i="14" l="1"/>
  <c r="G153" i="14" s="1"/>
  <c r="E154" i="14"/>
  <c r="E155" i="14" l="1"/>
  <c r="F154" i="14"/>
  <c r="G154" i="14" s="1"/>
  <c r="F155" i="14" l="1"/>
  <c r="G155" i="14" s="1"/>
  <c r="E156" i="14"/>
  <c r="F156" i="14" l="1"/>
  <c r="G156" i="14" s="1"/>
  <c r="E157" i="14"/>
  <c r="E158" i="14" l="1"/>
  <c r="F157" i="14"/>
  <c r="G157" i="14" s="1"/>
  <c r="F158" i="14" l="1"/>
  <c r="G158" i="14" s="1"/>
  <c r="E159" i="14"/>
  <c r="F159" i="14" l="1"/>
  <c r="G159" i="14" s="1"/>
  <c r="E160" i="14"/>
  <c r="E161" i="14" l="1"/>
  <c r="F160" i="14"/>
  <c r="G160" i="14" s="1"/>
  <c r="F161" i="14" l="1"/>
  <c r="G161" i="14" s="1"/>
  <c r="E162" i="14"/>
  <c r="F162" i="14" l="1"/>
  <c r="G162" i="14" s="1"/>
  <c r="E163" i="14"/>
  <c r="E164" i="14" l="1"/>
  <c r="F163" i="14"/>
  <c r="G163" i="14" s="1"/>
  <c r="E165" i="14" l="1"/>
  <c r="F164" i="14"/>
  <c r="G164" i="14" s="1"/>
  <c r="F165" i="14" l="1"/>
  <c r="G165" i="14" s="1"/>
  <c r="E166" i="14"/>
  <c r="F166" i="14" l="1"/>
  <c r="G166" i="14" s="1"/>
  <c r="E167" i="14"/>
  <c r="E168" i="14" l="1"/>
  <c r="F167" i="14"/>
  <c r="G167" i="14" s="1"/>
  <c r="F168" i="14" l="1"/>
  <c r="G168" i="14" s="1"/>
  <c r="E169" i="14"/>
  <c r="F169" i="14" l="1"/>
  <c r="G169" i="14" s="1"/>
  <c r="E170" i="14"/>
  <c r="E171" i="14" l="1"/>
  <c r="F170" i="14"/>
  <c r="G170" i="14" s="1"/>
  <c r="F171" i="14" l="1"/>
  <c r="G171" i="14" s="1"/>
  <c r="E172" i="14"/>
  <c r="F172" i="14" l="1"/>
  <c r="G172" i="14" s="1"/>
  <c r="E173" i="14"/>
  <c r="E174" i="14" l="1"/>
  <c r="F173" i="14"/>
  <c r="G173" i="14" s="1"/>
  <c r="E175" i="14" l="1"/>
  <c r="F174" i="14"/>
  <c r="G174" i="14" s="1"/>
  <c r="F175" i="14" l="1"/>
  <c r="G175" i="14" s="1"/>
  <c r="E176" i="14"/>
  <c r="F176" i="14" l="1"/>
  <c r="G176" i="14" s="1"/>
  <c r="E177" i="14"/>
  <c r="F177" i="14" l="1"/>
  <c r="G177" i="14" s="1"/>
  <c r="E178" i="14"/>
  <c r="F178" i="14" l="1"/>
  <c r="G178" i="14" s="1"/>
  <c r="E179" i="14"/>
  <c r="F179" i="14" l="1"/>
  <c r="G179" i="14" s="1"/>
  <c r="E180" i="14"/>
  <c r="E181" i="14" l="1"/>
  <c r="F180" i="14"/>
  <c r="G180" i="14" s="1"/>
  <c r="E182" i="14" l="1"/>
  <c r="F181" i="14"/>
  <c r="G181" i="14" s="1"/>
  <c r="F182" i="14" l="1"/>
  <c r="G182" i="14" s="1"/>
  <c r="E183" i="14"/>
  <c r="E184" i="14" l="1"/>
  <c r="F183" i="14"/>
  <c r="G183" i="14" s="1"/>
  <c r="F184" i="14" l="1"/>
  <c r="G184" i="14" s="1"/>
  <c r="E185" i="14"/>
  <c r="F185" i="14" l="1"/>
  <c r="G185" i="14" s="1"/>
  <c r="E186" i="14"/>
  <c r="F186" i="14" l="1"/>
  <c r="G186" i="14" s="1"/>
  <c r="E187" i="14"/>
  <c r="F187" i="14" l="1"/>
  <c r="G187" i="14" s="1"/>
  <c r="E188" i="14"/>
  <c r="F188" i="14" l="1"/>
  <c r="G188" i="14" s="1"/>
  <c r="E189" i="14"/>
  <c r="F189" i="14" l="1"/>
  <c r="G189" i="14" s="1"/>
  <c r="E190" i="14"/>
  <c r="F190" i="14" l="1"/>
  <c r="G190" i="14" s="1"/>
  <c r="E191" i="14"/>
  <c r="E192" i="14" l="1"/>
  <c r="F191" i="14"/>
  <c r="G191" i="14" s="1"/>
  <c r="F192" i="14" l="1"/>
  <c r="G192" i="14" s="1"/>
  <c r="E193" i="14"/>
  <c r="E194" i="14" l="1"/>
  <c r="F193" i="14"/>
  <c r="G193" i="14" s="1"/>
  <c r="E195" i="14" l="1"/>
  <c r="F194" i="14"/>
  <c r="G194" i="14" s="1"/>
  <c r="F195" i="14" l="1"/>
  <c r="G195" i="14" s="1"/>
  <c r="E196" i="14"/>
  <c r="E197" i="14" l="1"/>
  <c r="F196" i="14"/>
  <c r="G196" i="14" s="1"/>
  <c r="F197" i="14" l="1"/>
  <c r="G197" i="14" s="1"/>
  <c r="E198" i="14"/>
  <c r="E199" i="14" l="1"/>
  <c r="F198" i="14"/>
  <c r="G198" i="14" s="1"/>
  <c r="E200" i="14" l="1"/>
  <c r="F199" i="14"/>
  <c r="G199" i="14" s="1"/>
  <c r="F200" i="14" l="1"/>
  <c r="G200" i="14" s="1"/>
  <c r="E201" i="14"/>
  <c r="E202" i="14" l="1"/>
  <c r="F201" i="14"/>
  <c r="G201" i="14" s="1"/>
  <c r="E203" i="14" l="1"/>
  <c r="F202" i="14"/>
  <c r="G202" i="14" s="1"/>
  <c r="E204" i="14" l="1"/>
  <c r="F203" i="14"/>
  <c r="G203" i="14" s="1"/>
  <c r="E205" i="14" l="1"/>
  <c r="F204" i="14"/>
  <c r="G204" i="14" s="1"/>
  <c r="E206" i="14" l="1"/>
  <c r="F205" i="14"/>
  <c r="G205" i="14" s="1"/>
  <c r="E207" i="14" l="1"/>
  <c r="F206" i="14"/>
  <c r="G206" i="14" s="1"/>
  <c r="E208" i="14" l="1"/>
  <c r="F207" i="14"/>
  <c r="G207" i="14" s="1"/>
  <c r="F208" i="14" l="1"/>
  <c r="G208" i="14" s="1"/>
  <c r="E209" i="14"/>
  <c r="F209" i="14" l="1"/>
  <c r="G209" i="14" s="1"/>
  <c r="E210" i="14"/>
  <c r="F210" i="14" l="1"/>
  <c r="G210" i="14" s="1"/>
  <c r="E211" i="14"/>
  <c r="E212" i="14" l="1"/>
  <c r="F211" i="14"/>
  <c r="G211" i="14" s="1"/>
  <c r="F212" i="14" l="1"/>
  <c r="G212" i="14" s="1"/>
  <c r="E213" i="14"/>
  <c r="F213" i="14" l="1"/>
  <c r="G213" i="14" s="1"/>
  <c r="E214" i="14"/>
  <c r="E215" i="14" l="1"/>
  <c r="F214" i="14"/>
  <c r="G214" i="14" s="1"/>
  <c r="F215" i="14" l="1"/>
  <c r="G215" i="14" s="1"/>
  <c r="E216" i="14"/>
  <c r="F216" i="14" l="1"/>
  <c r="G216" i="14" s="1"/>
  <c r="E217" i="14"/>
  <c r="E218" i="14" l="1"/>
  <c r="F217" i="14"/>
  <c r="G217" i="14" s="1"/>
  <c r="F218" i="14" l="1"/>
  <c r="G218" i="14" s="1"/>
  <c r="E219" i="14"/>
  <c r="F219" i="14" l="1"/>
  <c r="G219" i="14" s="1"/>
  <c r="E220" i="14"/>
  <c r="E221" i="14" l="1"/>
  <c r="F220" i="14"/>
  <c r="G220" i="14" s="1"/>
  <c r="F221" i="14" l="1"/>
  <c r="G221" i="14" s="1"/>
  <c r="E222" i="14"/>
  <c r="F222" i="14" l="1"/>
  <c r="G222" i="14" s="1"/>
  <c r="E223" i="14"/>
  <c r="F223" i="14" l="1"/>
  <c r="G223" i="14" s="1"/>
  <c r="E224" i="14"/>
  <c r="F224" i="14" l="1"/>
  <c r="G224" i="14" s="1"/>
  <c r="E225" i="14"/>
  <c r="E226" i="14" l="1"/>
  <c r="F225" i="14"/>
  <c r="G225" i="14" s="1"/>
  <c r="F226" i="14" l="1"/>
  <c r="G226" i="14" s="1"/>
  <c r="E227" i="14"/>
  <c r="E228" i="14" l="1"/>
  <c r="F227" i="14"/>
  <c r="G227" i="14" s="1"/>
  <c r="E229" i="14" l="1"/>
  <c r="F228" i="14"/>
  <c r="G228" i="14" s="1"/>
  <c r="E230" i="14" l="1"/>
  <c r="F229" i="14"/>
  <c r="G229" i="14" s="1"/>
  <c r="E231" i="14" l="1"/>
  <c r="F230" i="14"/>
  <c r="G230" i="14" s="1"/>
  <c r="F231" i="14" l="1"/>
  <c r="G231" i="14" s="1"/>
  <c r="E232" i="14"/>
  <c r="E233" i="14" l="1"/>
  <c r="F232" i="14"/>
  <c r="G232" i="14" s="1"/>
  <c r="F233" i="14" l="1"/>
  <c r="G233" i="14" s="1"/>
  <c r="E234" i="14"/>
  <c r="E235" i="14" l="1"/>
  <c r="F234" i="14"/>
  <c r="G234" i="14" s="1"/>
  <c r="F235" i="14" l="1"/>
  <c r="G235" i="14" s="1"/>
  <c r="E236" i="14"/>
  <c r="F236" i="14" l="1"/>
  <c r="G236" i="14" s="1"/>
  <c r="E237" i="14"/>
  <c r="F237" i="14" l="1"/>
  <c r="G237" i="14" s="1"/>
  <c r="E238" i="14"/>
  <c r="F238" i="14" l="1"/>
  <c r="G238" i="14" s="1"/>
  <c r="E239" i="14"/>
  <c r="F239" i="14" l="1"/>
  <c r="G239" i="14" s="1"/>
  <c r="E240" i="14"/>
  <c r="E241" i="14" l="1"/>
  <c r="F240" i="14"/>
  <c r="G240" i="14" s="1"/>
  <c r="E242" i="14" l="1"/>
  <c r="F241" i="14"/>
  <c r="G241" i="14" s="1"/>
  <c r="F242" i="14" l="1"/>
  <c r="G242" i="14" s="1"/>
  <c r="E243" i="14"/>
  <c r="E244" i="14" l="1"/>
  <c r="F243" i="14"/>
  <c r="G243" i="14" s="1"/>
  <c r="F244" i="14" l="1"/>
  <c r="G244" i="14" s="1"/>
  <c r="E245" i="14"/>
  <c r="F245" i="14" l="1"/>
  <c r="G245" i="14" s="1"/>
  <c r="E246" i="14"/>
  <c r="F246" i="14" l="1"/>
  <c r="G246" i="14" s="1"/>
  <c r="E247" i="14"/>
  <c r="F247" i="14" l="1"/>
  <c r="G247" i="14" s="1"/>
  <c r="E248" i="14"/>
  <c r="E249" i="14" l="1"/>
  <c r="F248" i="14"/>
  <c r="G248" i="14" s="1"/>
  <c r="F249" i="14" l="1"/>
  <c r="G249" i="14" s="1"/>
  <c r="E250" i="14"/>
  <c r="F250" i="14" l="1"/>
  <c r="G250" i="14" s="1"/>
  <c r="E251" i="14"/>
  <c r="F251" i="14" l="1"/>
  <c r="G251" i="14" s="1"/>
  <c r="E252" i="14"/>
  <c r="E253" i="14" l="1"/>
  <c r="F252" i="14"/>
  <c r="G252" i="14" s="1"/>
  <c r="F253" i="14" l="1"/>
  <c r="G253" i="14" s="1"/>
  <c r="E254" i="14"/>
  <c r="E255" i="14" l="1"/>
  <c r="F254" i="14"/>
  <c r="G254" i="14" s="1"/>
  <c r="E256" i="14" l="1"/>
  <c r="F255" i="14"/>
  <c r="G255" i="14" s="1"/>
  <c r="F256" i="14" l="1"/>
  <c r="G256" i="14" s="1"/>
  <c r="E257" i="14"/>
  <c r="F257" i="14" l="1"/>
  <c r="G257" i="14" s="1"/>
  <c r="E258" i="14"/>
  <c r="F258" i="14" l="1"/>
  <c r="G258" i="14" s="1"/>
  <c r="E259" i="14"/>
  <c r="E260" i="14" l="1"/>
  <c r="F259" i="14"/>
  <c r="G259" i="14" s="1"/>
  <c r="F260" i="14" l="1"/>
  <c r="G260" i="14" s="1"/>
  <c r="E261" i="14"/>
  <c r="E262" i="14" l="1"/>
  <c r="F261" i="14"/>
  <c r="G261" i="14" s="1"/>
  <c r="F262" i="14" l="1"/>
  <c r="G262" i="14" s="1"/>
  <c r="E263" i="14"/>
  <c r="E264" i="14" l="1"/>
  <c r="F263" i="14"/>
  <c r="G263" i="14" s="1"/>
  <c r="E265" i="14" l="1"/>
  <c r="F264" i="14"/>
  <c r="G264" i="14" s="1"/>
  <c r="F265" i="14" l="1"/>
  <c r="G265" i="14" s="1"/>
  <c r="E266" i="14"/>
  <c r="F266" i="14" l="1"/>
  <c r="G266" i="14" s="1"/>
  <c r="E267" i="14"/>
  <c r="F267" i="14" l="1"/>
  <c r="G267" i="14" s="1"/>
  <c r="E268" i="14"/>
  <c r="E269" i="14" l="1"/>
  <c r="F268" i="14"/>
  <c r="G268" i="14" s="1"/>
  <c r="E270" i="14" l="1"/>
  <c r="F269" i="14"/>
  <c r="G269" i="14" s="1"/>
  <c r="E271" i="14" l="1"/>
  <c r="F270" i="14"/>
  <c r="G270" i="14" s="1"/>
  <c r="F271" i="14" l="1"/>
  <c r="G271" i="14" s="1"/>
  <c r="E272" i="14"/>
  <c r="F272" i="14" l="1"/>
  <c r="G272" i="14" s="1"/>
  <c r="E273" i="14"/>
  <c r="E274" i="14" l="1"/>
  <c r="F273" i="14"/>
  <c r="G273" i="14" s="1"/>
  <c r="F274" i="14" l="1"/>
  <c r="G274" i="14" s="1"/>
  <c r="E275" i="14"/>
  <c r="E276" i="14" l="1"/>
  <c r="F275" i="14"/>
  <c r="G275" i="14" s="1"/>
  <c r="F276" i="14" l="1"/>
  <c r="G276" i="14" s="1"/>
  <c r="E277" i="14"/>
  <c r="F277" i="14" l="1"/>
  <c r="G277" i="14" s="1"/>
  <c r="E278" i="14"/>
  <c r="E279" i="14" l="1"/>
  <c r="F278" i="14"/>
  <c r="G278" i="14" s="1"/>
  <c r="F279" i="14" l="1"/>
  <c r="G279" i="14" s="1"/>
  <c r="E280" i="14"/>
  <c r="F280" i="14" l="1"/>
  <c r="G280" i="14" s="1"/>
  <c r="E281" i="14"/>
  <c r="E282" i="14" l="1"/>
  <c r="F281" i="14"/>
  <c r="G281" i="14" s="1"/>
  <c r="F282" i="14" l="1"/>
  <c r="G282" i="14" s="1"/>
  <c r="E283" i="14"/>
  <c r="E284" i="14" l="1"/>
  <c r="F283" i="14"/>
  <c r="G283" i="14" s="1"/>
  <c r="F284" i="14" l="1"/>
  <c r="G284" i="14" s="1"/>
  <c r="E285" i="14"/>
  <c r="E286" i="14" l="1"/>
  <c r="F285" i="14"/>
  <c r="G285" i="14" s="1"/>
  <c r="F286" i="14" l="1"/>
  <c r="G286" i="14" s="1"/>
  <c r="E287" i="14"/>
  <c r="E288" i="14" l="1"/>
  <c r="F287" i="14"/>
  <c r="G287" i="14" s="1"/>
  <c r="E289" i="14" l="1"/>
  <c r="F288" i="14"/>
  <c r="G288" i="14" s="1"/>
  <c r="F289" i="14" l="1"/>
  <c r="G289" i="14" s="1"/>
  <c r="E290" i="14"/>
  <c r="E291" i="14" l="1"/>
  <c r="F290" i="14"/>
  <c r="G290" i="14" s="1"/>
  <c r="F291" i="14" l="1"/>
  <c r="G291" i="14" s="1"/>
  <c r="E292" i="14"/>
  <c r="E293" i="14" l="1"/>
  <c r="F292" i="14"/>
  <c r="G292" i="14" s="1"/>
  <c r="F293" i="14" l="1"/>
  <c r="G293" i="14" s="1"/>
  <c r="E294" i="14"/>
  <c r="F294" i="14" l="1"/>
  <c r="G294" i="14" s="1"/>
  <c r="E295" i="14"/>
  <c r="E296" i="14" l="1"/>
  <c r="F295" i="14"/>
  <c r="G295" i="14" s="1"/>
  <c r="F296" i="14" l="1"/>
  <c r="G296" i="14" s="1"/>
  <c r="E297" i="14"/>
  <c r="F297" i="14" l="1"/>
  <c r="G297" i="14" s="1"/>
  <c r="E298" i="14"/>
  <c r="E299" i="14" l="1"/>
  <c r="F298" i="14"/>
  <c r="G298" i="14" s="1"/>
  <c r="F299" i="14" l="1"/>
  <c r="G299" i="14" s="1"/>
  <c r="E300" i="14"/>
  <c r="E301" i="14" l="1"/>
  <c r="F300" i="14"/>
  <c r="G300" i="14" s="1"/>
  <c r="E302" i="14" l="1"/>
  <c r="F301" i="14"/>
  <c r="G301" i="14" s="1"/>
  <c r="E303" i="14" l="1"/>
  <c r="F302" i="14"/>
  <c r="G302" i="14" s="1"/>
  <c r="F303" i="14" l="1"/>
  <c r="G303" i="14" s="1"/>
  <c r="E304" i="14"/>
  <c r="E305" i="14" l="1"/>
  <c r="F304" i="14"/>
  <c r="G304" i="14" s="1"/>
  <c r="E306" i="14" l="1"/>
  <c r="F305" i="14"/>
  <c r="G305" i="14" s="1"/>
  <c r="E307" i="14" l="1"/>
  <c r="F306" i="14"/>
  <c r="G306" i="14" s="1"/>
  <c r="E308" i="14" l="1"/>
  <c r="F307" i="14"/>
  <c r="G307" i="14" s="1"/>
  <c r="F308" i="14" l="1"/>
  <c r="G308" i="14" s="1"/>
  <c r="E309" i="14"/>
  <c r="F309" i="14" l="1"/>
  <c r="G309" i="14" s="1"/>
  <c r="E310" i="14"/>
  <c r="E311" i="14" l="1"/>
  <c r="F310" i="14"/>
  <c r="G310" i="14" s="1"/>
  <c r="F311" i="14" l="1"/>
  <c r="G311" i="14" s="1"/>
  <c r="E312" i="14"/>
  <c r="F312" i="14" l="1"/>
  <c r="G312" i="14" s="1"/>
  <c r="E313" i="14"/>
  <c r="F313" i="14" l="1"/>
  <c r="G313" i="14" s="1"/>
  <c r="E314" i="14"/>
  <c r="E315" i="14" l="1"/>
  <c r="F314" i="14"/>
  <c r="G314" i="14" s="1"/>
  <c r="E316" i="14" l="1"/>
  <c r="F315" i="14"/>
  <c r="G315" i="14" s="1"/>
  <c r="E317" i="14" l="1"/>
  <c r="F316" i="14"/>
  <c r="G316" i="14" s="1"/>
  <c r="F317" i="14" l="1"/>
  <c r="G317" i="14" s="1"/>
  <c r="E318" i="14"/>
  <c r="E319" i="14" l="1"/>
  <c r="F318" i="14"/>
  <c r="G318" i="14" s="1"/>
  <c r="E320" i="14" l="1"/>
  <c r="F319" i="14"/>
  <c r="G319" i="14" s="1"/>
  <c r="E321" i="14" l="1"/>
  <c r="F320" i="14"/>
  <c r="G320" i="14" s="1"/>
  <c r="E322" i="14" l="1"/>
  <c r="F321" i="14"/>
  <c r="G321" i="14" s="1"/>
  <c r="E323" i="14" l="1"/>
  <c r="F322" i="14"/>
  <c r="G322" i="14" s="1"/>
  <c r="E324" i="14" l="1"/>
  <c r="F323" i="14"/>
  <c r="G323" i="14" s="1"/>
  <c r="F324" i="14" l="1"/>
  <c r="G324" i="14" s="1"/>
  <c r="E325" i="14"/>
  <c r="E326" i="14" l="1"/>
  <c r="F325" i="14"/>
  <c r="G325" i="14" s="1"/>
  <c r="F326" i="14" l="1"/>
  <c r="G326" i="14" s="1"/>
  <c r="E327" i="14"/>
  <c r="F327" i="14" l="1"/>
  <c r="G327" i="14" s="1"/>
  <c r="E328" i="14"/>
  <c r="E329" i="14" l="1"/>
  <c r="F328" i="14"/>
  <c r="G328" i="14" s="1"/>
  <c r="E330" i="14" l="1"/>
  <c r="F329" i="14"/>
  <c r="G329" i="14" s="1"/>
  <c r="F330" i="14" l="1"/>
  <c r="G330" i="14" s="1"/>
  <c r="E331" i="14"/>
  <c r="F331" i="14" l="1"/>
  <c r="G331" i="14" s="1"/>
  <c r="E332" i="14"/>
  <c r="F332" i="14" l="1"/>
  <c r="G332" i="14" s="1"/>
  <c r="E333" i="14"/>
  <c r="F333" i="14" l="1"/>
  <c r="G333" i="14" s="1"/>
  <c r="E334" i="14"/>
  <c r="E335" i="14" l="1"/>
  <c r="F334" i="14"/>
  <c r="G334" i="14" s="1"/>
  <c r="E336" i="14" l="1"/>
  <c r="F335" i="14"/>
  <c r="G335" i="14" s="1"/>
  <c r="E337" i="14" l="1"/>
  <c r="F336" i="14"/>
  <c r="G336" i="14" s="1"/>
  <c r="F337" i="14" l="1"/>
  <c r="G337" i="14" s="1"/>
  <c r="E338" i="14"/>
  <c r="E339" i="14" l="1"/>
  <c r="F338" i="14"/>
  <c r="G338" i="14" s="1"/>
  <c r="F339" i="14" l="1"/>
  <c r="G339" i="14" s="1"/>
  <c r="E340" i="14"/>
  <c r="F340" i="14" l="1"/>
  <c r="G340" i="14" s="1"/>
  <c r="E341" i="14"/>
  <c r="F341" i="14" l="1"/>
  <c r="G341" i="14" s="1"/>
  <c r="E342" i="14"/>
  <c r="E343" i="14" l="1"/>
  <c r="F342" i="14"/>
  <c r="G342" i="14" s="1"/>
  <c r="E344" i="14" l="1"/>
  <c r="F343" i="14"/>
  <c r="G343" i="14" s="1"/>
  <c r="F344" i="14" l="1"/>
  <c r="G344" i="14" s="1"/>
  <c r="E345" i="14"/>
  <c r="F345" i="14" l="1"/>
  <c r="G345" i="14" s="1"/>
  <c r="E346" i="14"/>
  <c r="E347" i="14" l="1"/>
  <c r="F346" i="14"/>
  <c r="G346" i="14" s="1"/>
  <c r="E348" i="14" l="1"/>
  <c r="F347" i="14"/>
  <c r="G347" i="14" s="1"/>
  <c r="E349" i="14" l="1"/>
  <c r="F348" i="14"/>
  <c r="G348" i="14" s="1"/>
  <c r="F349" i="14" l="1"/>
  <c r="G349" i="14" s="1"/>
  <c r="E350" i="14"/>
  <c r="E351" i="14" l="1"/>
  <c r="F350" i="14"/>
  <c r="G350" i="14" s="1"/>
  <c r="E352" i="14" l="1"/>
  <c r="F351" i="14"/>
  <c r="G351" i="14" s="1"/>
  <c r="E353" i="14" l="1"/>
  <c r="F352" i="14"/>
  <c r="G352" i="14" s="1"/>
  <c r="F353" i="14" l="1"/>
  <c r="G353" i="14" s="1"/>
  <c r="E354" i="14"/>
  <c r="F354" i="14" l="1"/>
  <c r="G354" i="14" s="1"/>
  <c r="E355" i="14"/>
  <c r="E356" i="14" l="1"/>
  <c r="F355" i="14"/>
  <c r="G355" i="14" s="1"/>
  <c r="E357" i="14" l="1"/>
  <c r="F356" i="14"/>
  <c r="G356" i="14" s="1"/>
  <c r="F357" i="14" l="1"/>
  <c r="G357" i="14" s="1"/>
  <c r="E358" i="14"/>
  <c r="E359" i="14" l="1"/>
  <c r="F358" i="14"/>
  <c r="G358" i="14" s="1"/>
  <c r="E360" i="14" l="1"/>
  <c r="F359" i="14"/>
  <c r="G359" i="14" s="1"/>
  <c r="F360" i="14" l="1"/>
  <c r="G360" i="14" s="1"/>
  <c r="E361" i="14"/>
  <c r="F361" i="14" l="1"/>
  <c r="G361" i="14" s="1"/>
  <c r="E362" i="14"/>
  <c r="E363" i="14" l="1"/>
  <c r="F362" i="14"/>
  <c r="G362" i="14" s="1"/>
  <c r="E364" i="14" l="1"/>
  <c r="F363" i="14"/>
  <c r="G363" i="14" s="1"/>
  <c r="F364" i="14" l="1"/>
  <c r="G364" i="14" s="1"/>
  <c r="E365" i="14"/>
  <c r="F365" i="14" l="1"/>
  <c r="G365" i="14" s="1"/>
  <c r="E366" i="14"/>
  <c r="E367" i="14" l="1"/>
  <c r="F366" i="14"/>
  <c r="G366" i="14" s="1"/>
  <c r="E368" i="14" l="1"/>
  <c r="F367" i="14"/>
  <c r="G367" i="14" s="1"/>
  <c r="F368" i="14" l="1"/>
  <c r="G368" i="14" s="1"/>
  <c r="E369" i="14"/>
  <c r="F369" i="14" l="1"/>
  <c r="G369" i="14" s="1"/>
  <c r="E370" i="14"/>
  <c r="F370" i="14" l="1"/>
  <c r="G370" i="14" s="1"/>
  <c r="E371" i="14"/>
  <c r="E372" i="14" l="1"/>
  <c r="F371" i="14"/>
  <c r="G371" i="14" s="1"/>
  <c r="F372" i="14" l="1"/>
  <c r="G372" i="14" s="1"/>
  <c r="E373" i="14"/>
  <c r="E374" i="14" l="1"/>
  <c r="F373" i="14"/>
  <c r="G373" i="14" s="1"/>
  <c r="F374" i="14" l="1"/>
  <c r="G374" i="14" s="1"/>
  <c r="E375" i="14"/>
  <c r="F375" i="14" l="1"/>
  <c r="G375" i="14" s="1"/>
  <c r="E376" i="14"/>
  <c r="F376" i="14" l="1"/>
  <c r="G376" i="14" s="1"/>
  <c r="E377" i="14"/>
  <c r="E378" i="14" l="1"/>
  <c r="F377" i="14"/>
  <c r="G377" i="14" s="1"/>
  <c r="E379" i="14" l="1"/>
  <c r="F378" i="14"/>
  <c r="G378" i="14" s="1"/>
  <c r="F379" i="14" l="1"/>
  <c r="G379" i="14" s="1"/>
  <c r="E380" i="14"/>
  <c r="F380" i="14" l="1"/>
  <c r="G380" i="14" s="1"/>
  <c r="E381" i="14"/>
  <c r="F381" i="14" l="1"/>
  <c r="G381" i="14" s="1"/>
  <c r="E382" i="14"/>
  <c r="F382" i="14" l="1"/>
  <c r="G382" i="14" s="1"/>
  <c r="E383" i="14"/>
  <c r="E384" i="14" l="1"/>
  <c r="F383" i="14"/>
  <c r="G383" i="14" s="1"/>
  <c r="F384" i="14" l="1"/>
  <c r="G384" i="14" s="1"/>
  <c r="E385" i="14"/>
  <c r="E386" i="14" l="1"/>
  <c r="F385" i="14"/>
  <c r="G385" i="14" s="1"/>
  <c r="E387" i="14" l="1"/>
  <c r="F386" i="14"/>
  <c r="G386" i="14" s="1"/>
  <c r="F387" i="14" l="1"/>
  <c r="G387" i="14" s="1"/>
  <c r="E388" i="14"/>
  <c r="F388" i="14" l="1"/>
  <c r="G388" i="14" s="1"/>
  <c r="E389" i="14"/>
  <c r="E390" i="14" l="1"/>
  <c r="F389" i="14"/>
  <c r="G389" i="14" s="1"/>
  <c r="E391" i="14" l="1"/>
  <c r="F390" i="14"/>
  <c r="G390" i="14" s="1"/>
  <c r="F391" i="14" l="1"/>
  <c r="G391" i="14" s="1"/>
  <c r="E392" i="14"/>
  <c r="F392" i="14" l="1"/>
  <c r="G392" i="14" s="1"/>
  <c r="E393" i="14"/>
  <c r="F393" i="14" l="1"/>
  <c r="G393" i="14" s="1"/>
  <c r="E394" i="14"/>
  <c r="F394" i="14" l="1"/>
  <c r="G394" i="14" s="1"/>
  <c r="E395" i="14"/>
  <c r="E396" i="14" l="1"/>
  <c r="F395" i="14"/>
  <c r="G395" i="14" s="1"/>
  <c r="F396" i="14" l="1"/>
  <c r="G396" i="14" s="1"/>
  <c r="E397" i="14"/>
  <c r="E398" i="14" l="1"/>
  <c r="F397" i="14"/>
  <c r="G397" i="14" s="1"/>
  <c r="E399" i="14" l="1"/>
  <c r="F398" i="14"/>
  <c r="G398" i="14" s="1"/>
  <c r="F399" i="14" l="1"/>
  <c r="G399" i="14" s="1"/>
  <c r="E400" i="14"/>
  <c r="F400" i="14" l="1"/>
  <c r="G400" i="14" s="1"/>
  <c r="E401" i="14"/>
  <c r="F401" i="14" l="1"/>
  <c r="G401" i="14" s="1"/>
  <c r="E402" i="14"/>
  <c r="E403" i="14" l="1"/>
  <c r="F402" i="14"/>
  <c r="G402" i="14" s="1"/>
  <c r="E404" i="14" l="1"/>
  <c r="F403" i="14"/>
  <c r="G403" i="14" s="1"/>
  <c r="E405" i="14" l="1"/>
  <c r="F404" i="14"/>
  <c r="G404" i="14" s="1"/>
  <c r="F405" i="14" l="1"/>
  <c r="G405" i="14" s="1"/>
  <c r="E406" i="14"/>
  <c r="E407" i="14" l="1"/>
  <c r="F406" i="14"/>
  <c r="G406" i="14" s="1"/>
  <c r="F407" i="14" l="1"/>
  <c r="G407" i="14" s="1"/>
  <c r="E408" i="14"/>
  <c r="F408" i="14" l="1"/>
  <c r="G408" i="14" s="1"/>
  <c r="E409" i="14"/>
  <c r="F409" i="14" l="1"/>
  <c r="G409" i="14" s="1"/>
  <c r="E410" i="14"/>
  <c r="E411" i="14" l="1"/>
  <c r="F410" i="14"/>
  <c r="G410" i="14" s="1"/>
  <c r="F411" i="14" l="1"/>
  <c r="G411" i="14" s="1"/>
  <c r="E412" i="14"/>
  <c r="F412" i="14" l="1"/>
  <c r="G412" i="14" s="1"/>
  <c r="E413" i="14"/>
  <c r="F413" i="14" l="1"/>
  <c r="G413" i="14" s="1"/>
  <c r="E414" i="14"/>
  <c r="F414" i="14" l="1"/>
  <c r="G414" i="14" s="1"/>
  <c r="E415" i="14"/>
  <c r="F415" i="14" l="1"/>
  <c r="G415" i="14" s="1"/>
  <c r="E416" i="14"/>
  <c r="E417" i="14" l="1"/>
  <c r="F416" i="14"/>
  <c r="G416" i="14" s="1"/>
  <c r="F417" i="14" l="1"/>
  <c r="G417" i="14" s="1"/>
  <c r="E418" i="14"/>
  <c r="E419" i="14" l="1"/>
  <c r="F418" i="14"/>
  <c r="G418" i="14" s="1"/>
  <c r="E420" i="14" l="1"/>
  <c r="F419" i="14"/>
  <c r="G419" i="14" s="1"/>
  <c r="F420" i="14" l="1"/>
  <c r="G420" i="14" s="1"/>
  <c r="E421" i="14"/>
  <c r="E422" i="14" l="1"/>
  <c r="F421" i="14"/>
  <c r="G421" i="14" s="1"/>
  <c r="E423" i="14" l="1"/>
  <c r="F422" i="14"/>
  <c r="G422" i="14" s="1"/>
  <c r="E424" i="14" l="1"/>
  <c r="F423" i="14"/>
  <c r="G423" i="14" s="1"/>
  <c r="F424" i="14" l="1"/>
  <c r="G424" i="14" s="1"/>
  <c r="E425" i="14"/>
  <c r="F425" i="14" l="1"/>
  <c r="G425" i="14" s="1"/>
  <c r="E426" i="14"/>
  <c r="E427" i="14" l="1"/>
  <c r="F426" i="14"/>
  <c r="G426" i="14" s="1"/>
  <c r="E428" i="14" l="1"/>
  <c r="F427" i="14"/>
  <c r="G427" i="14" s="1"/>
  <c r="F428" i="14" l="1"/>
  <c r="G428" i="14" s="1"/>
  <c r="E429" i="14"/>
  <c r="E430" i="14" l="1"/>
  <c r="F429" i="14"/>
  <c r="G429" i="14" s="1"/>
  <c r="E431" i="14" l="1"/>
  <c r="F430" i="14"/>
  <c r="G430" i="14" s="1"/>
  <c r="E432" i="14" l="1"/>
  <c r="F431" i="14"/>
  <c r="G431" i="14" s="1"/>
  <c r="F432" i="14" l="1"/>
  <c r="G432" i="14" s="1"/>
  <c r="E433" i="14"/>
  <c r="F433" i="14" l="1"/>
  <c r="G433" i="14" s="1"/>
  <c r="E434" i="14"/>
  <c r="F434" i="14" l="1"/>
  <c r="G434" i="14" s="1"/>
  <c r="E435" i="14"/>
  <c r="F435" i="14" l="1"/>
  <c r="G435" i="14" s="1"/>
  <c r="E436" i="14"/>
  <c r="E437" i="14" l="1"/>
  <c r="F436" i="14"/>
  <c r="G436" i="14" s="1"/>
  <c r="E438" i="14" l="1"/>
  <c r="F437" i="14"/>
  <c r="G437" i="14" s="1"/>
  <c r="F438" i="14" l="1"/>
  <c r="G438" i="14" s="1"/>
  <c r="E439" i="14"/>
  <c r="E440" i="14" l="1"/>
  <c r="F439" i="14"/>
  <c r="G439" i="14" s="1"/>
  <c r="F440" i="14" l="1"/>
  <c r="G440" i="14" s="1"/>
  <c r="E441" i="14"/>
  <c r="E442" i="14" l="1"/>
  <c r="F441" i="14"/>
  <c r="G441" i="14" s="1"/>
  <c r="E443" i="14" l="1"/>
  <c r="F442" i="14"/>
  <c r="G442" i="14" s="1"/>
  <c r="E444" i="14" l="1"/>
  <c r="F443" i="14"/>
  <c r="G443" i="14" s="1"/>
  <c r="E445" i="14" l="1"/>
  <c r="F444" i="14"/>
  <c r="G444" i="14" s="1"/>
  <c r="E446" i="14" l="1"/>
  <c r="F445" i="14"/>
  <c r="G445" i="14" s="1"/>
  <c r="F446" i="14" l="1"/>
  <c r="G446" i="14" s="1"/>
  <c r="E447" i="14"/>
  <c r="F447" i="14" l="1"/>
  <c r="G447" i="14" s="1"/>
  <c r="E448" i="14"/>
  <c r="E449" i="14" l="1"/>
  <c r="F448" i="14"/>
  <c r="G448" i="14" s="1"/>
  <c r="F449" i="14" l="1"/>
  <c r="G449" i="14" s="1"/>
  <c r="E450" i="14"/>
  <c r="E451" i="14" l="1"/>
  <c r="F450" i="14"/>
  <c r="G450" i="14" s="1"/>
  <c r="E452" i="14" l="1"/>
  <c r="F451" i="14"/>
  <c r="G451" i="14" s="1"/>
  <c r="F452" i="14" l="1"/>
  <c r="G452" i="14" s="1"/>
  <c r="E453" i="14"/>
  <c r="E454" i="14" l="1"/>
  <c r="F453" i="14"/>
  <c r="G453" i="14" s="1"/>
  <c r="F454" i="14" l="1"/>
  <c r="G454" i="14" s="1"/>
  <c r="E455" i="14"/>
  <c r="F455" i="14" l="1"/>
  <c r="G455" i="14" s="1"/>
  <c r="E456" i="14"/>
  <c r="E457" i="14" l="1"/>
  <c r="F456" i="14"/>
  <c r="G456" i="14" s="1"/>
  <c r="F457" i="14" l="1"/>
  <c r="G457" i="14" s="1"/>
  <c r="E458" i="14"/>
  <c r="F458" i="14" l="1"/>
  <c r="G458" i="14" s="1"/>
  <c r="E459" i="14"/>
  <c r="E460" i="14" l="1"/>
  <c r="F459" i="14"/>
  <c r="G459" i="14" s="1"/>
  <c r="E461" i="14" l="1"/>
  <c r="F460" i="14"/>
  <c r="G460" i="14" s="1"/>
  <c r="E462" i="14" l="1"/>
  <c r="F461" i="14"/>
  <c r="G461" i="14" s="1"/>
  <c r="E463" i="14" l="1"/>
  <c r="F462" i="14"/>
  <c r="G462" i="14" s="1"/>
  <c r="F463" i="14" l="1"/>
  <c r="G463" i="14" s="1"/>
  <c r="E464" i="14"/>
  <c r="F464" i="14" l="1"/>
  <c r="G464" i="14" s="1"/>
  <c r="E465" i="14"/>
  <c r="E466" i="14" l="1"/>
  <c r="F465" i="14"/>
  <c r="G465" i="14" s="1"/>
  <c r="F466" i="14" l="1"/>
  <c r="G466" i="14" s="1"/>
  <c r="E467" i="14"/>
  <c r="E468" i="14" l="1"/>
  <c r="F467" i="14"/>
  <c r="G467" i="14" s="1"/>
  <c r="F468" i="14" l="1"/>
  <c r="G468" i="14" s="1"/>
  <c r="E469" i="14"/>
  <c r="E470" i="14" l="1"/>
  <c r="F469" i="14"/>
  <c r="G469" i="14" s="1"/>
  <c r="E471" i="14" l="1"/>
  <c r="F470" i="14"/>
  <c r="G470" i="14" s="1"/>
  <c r="E472" i="14" l="1"/>
  <c r="F471" i="14"/>
  <c r="G471" i="14" s="1"/>
  <c r="E473" i="14" l="1"/>
  <c r="F472" i="14"/>
  <c r="G472" i="14" s="1"/>
  <c r="E474" i="14" l="1"/>
  <c r="F473" i="14"/>
  <c r="G473" i="14" s="1"/>
  <c r="F474" i="14" l="1"/>
  <c r="G474" i="14" s="1"/>
  <c r="E475" i="14"/>
  <c r="F475" i="14" l="1"/>
  <c r="G475" i="14" s="1"/>
  <c r="E476" i="14"/>
  <c r="F476" i="14" l="1"/>
  <c r="G476" i="14" s="1"/>
  <c r="E477" i="14"/>
  <c r="F477" i="14" l="1"/>
  <c r="G477" i="14" s="1"/>
  <c r="E478" i="14"/>
  <c r="E479" i="14" l="1"/>
  <c r="F478" i="14"/>
  <c r="G478" i="14" s="1"/>
  <c r="E480" i="14" l="1"/>
  <c r="F479" i="14"/>
  <c r="G479" i="14" s="1"/>
  <c r="E481" i="14" l="1"/>
  <c r="F480" i="14"/>
  <c r="G480" i="14" s="1"/>
  <c r="E482" i="14" l="1"/>
  <c r="F481" i="14"/>
  <c r="G481" i="14" s="1"/>
  <c r="E483" i="14" l="1"/>
  <c r="F482" i="14"/>
  <c r="G482" i="14" s="1"/>
  <c r="F483" i="14" l="1"/>
  <c r="G483" i="14" s="1"/>
  <c r="E484" i="14"/>
  <c r="E485" i="14" l="1"/>
  <c r="F484" i="14"/>
  <c r="G484" i="14" s="1"/>
  <c r="F485" i="14" l="1"/>
  <c r="G485" i="14" s="1"/>
  <c r="E486" i="14"/>
  <c r="F486" i="14" l="1"/>
  <c r="G486" i="14" s="1"/>
  <c r="E487" i="14"/>
  <c r="F487" i="14" l="1"/>
  <c r="G487" i="14" s="1"/>
  <c r="E488" i="14"/>
  <c r="F488" i="14" l="1"/>
  <c r="G488" i="14" s="1"/>
  <c r="E489" i="14"/>
  <c r="E490" i="14" l="1"/>
  <c r="F489" i="14"/>
  <c r="G489" i="14" s="1"/>
  <c r="F490" i="14" l="1"/>
  <c r="G490" i="14" s="1"/>
  <c r="E491" i="14"/>
  <c r="E492" i="14" l="1"/>
  <c r="F491" i="14"/>
  <c r="G491" i="14" s="1"/>
  <c r="F492" i="14" l="1"/>
  <c r="G492" i="14" s="1"/>
  <c r="E493" i="14"/>
  <c r="E494" i="14" l="1"/>
  <c r="F493" i="14"/>
  <c r="G493" i="14" s="1"/>
  <c r="E495" i="14" l="1"/>
  <c r="F494" i="14"/>
  <c r="G494" i="14" s="1"/>
  <c r="E496" i="14" l="1"/>
  <c r="F495" i="14"/>
  <c r="G495" i="14" s="1"/>
  <c r="E497" i="14" l="1"/>
  <c r="F496" i="14"/>
  <c r="G496" i="14" s="1"/>
  <c r="F497" i="14" l="1"/>
  <c r="G497" i="14" s="1"/>
  <c r="E498" i="14"/>
  <c r="E499" i="14" l="1"/>
  <c r="F498" i="14"/>
  <c r="G498" i="14" s="1"/>
  <c r="E500" i="14" l="1"/>
  <c r="F499" i="14"/>
  <c r="G499" i="14" s="1"/>
  <c r="E501" i="14" l="1"/>
  <c r="F500" i="14"/>
  <c r="G500" i="14" s="1"/>
  <c r="E502" i="14" l="1"/>
  <c r="F501" i="14"/>
  <c r="G501" i="14" s="1"/>
  <c r="E503" i="14" l="1"/>
  <c r="F502" i="14"/>
  <c r="G502" i="14" s="1"/>
  <c r="E504" i="14" l="1"/>
  <c r="F503" i="14"/>
  <c r="G503" i="14" s="1"/>
  <c r="F504" i="14" l="1"/>
  <c r="G504" i="14" s="1"/>
  <c r="E505" i="14"/>
  <c r="F505" i="14" l="1"/>
  <c r="G505" i="14" s="1"/>
  <c r="E506" i="14"/>
  <c r="E507" i="14" l="1"/>
  <c r="F506" i="14"/>
  <c r="G506" i="14" s="1"/>
  <c r="F507" i="14" l="1"/>
  <c r="G507" i="14" s="1"/>
  <c r="E508" i="14"/>
  <c r="F508" i="14" l="1"/>
  <c r="G508" i="14" s="1"/>
  <c r="E509" i="14"/>
  <c r="E510" i="14" l="1"/>
  <c r="F509" i="14"/>
  <c r="G509" i="14" s="1"/>
  <c r="E511" i="14" l="1"/>
  <c r="F510" i="14"/>
  <c r="G510" i="14" s="1"/>
  <c r="F511" i="14" l="1"/>
  <c r="G511" i="14" s="1"/>
  <c r="E512" i="14"/>
  <c r="F512" i="14" l="1"/>
  <c r="G512" i="14" s="1"/>
  <c r="E513" i="14"/>
  <c r="F513" i="14" l="1"/>
  <c r="G513" i="14" s="1"/>
  <c r="E514" i="14"/>
  <c r="F514" i="14" l="1"/>
  <c r="G514" i="14" s="1"/>
  <c r="E515" i="14"/>
  <c r="E516" i="14" l="1"/>
  <c r="F515" i="14"/>
  <c r="G515" i="14" s="1"/>
  <c r="E517" i="14" l="1"/>
  <c r="F516" i="14"/>
  <c r="G516" i="14" s="1"/>
  <c r="F517" i="14" l="1"/>
  <c r="G517" i="14" s="1"/>
  <c r="E518" i="14"/>
  <c r="F518" i="14" l="1"/>
  <c r="G518" i="14" s="1"/>
  <c r="E519" i="14"/>
  <c r="F519" i="14" l="1"/>
  <c r="G519" i="14" s="1"/>
  <c r="E520" i="14"/>
  <c r="F520" i="14" l="1"/>
  <c r="G520" i="14" s="1"/>
  <c r="E521" i="14"/>
  <c r="E522" i="14" l="1"/>
  <c r="F521" i="14"/>
  <c r="G521" i="14" s="1"/>
  <c r="F522" i="14" l="1"/>
  <c r="G522" i="14" s="1"/>
  <c r="E523" i="14"/>
  <c r="F523" i="14" l="1"/>
  <c r="G523" i="14" s="1"/>
  <c r="E524" i="14"/>
  <c r="E525" i="14" l="1"/>
  <c r="F524" i="14"/>
  <c r="G524" i="14" s="1"/>
  <c r="F525" i="14" l="1"/>
  <c r="G525" i="14" s="1"/>
  <c r="E526" i="14"/>
  <c r="E527" i="14" l="1"/>
  <c r="F526" i="14"/>
  <c r="G526" i="14" s="1"/>
  <c r="E528" i="14" l="1"/>
  <c r="F527" i="14"/>
  <c r="G527" i="14" s="1"/>
  <c r="F528" i="14" l="1"/>
  <c r="G528" i="14" s="1"/>
  <c r="E529" i="14"/>
  <c r="F529" i="14" l="1"/>
  <c r="G529" i="14" s="1"/>
  <c r="E530" i="14"/>
  <c r="F530" i="14" l="1"/>
  <c r="G530" i="14" s="1"/>
  <c r="E531" i="14"/>
  <c r="E532" i="14" l="1"/>
  <c r="F531" i="14"/>
  <c r="G531" i="14" s="1"/>
  <c r="F532" i="14" l="1"/>
  <c r="G532" i="14" s="1"/>
  <c r="E533" i="14"/>
  <c r="E534" i="14" l="1"/>
  <c r="F533" i="14"/>
  <c r="G533" i="14" s="1"/>
  <c r="E535" i="14" l="1"/>
  <c r="F534" i="14"/>
  <c r="G534" i="14" s="1"/>
  <c r="E536" i="14" l="1"/>
  <c r="F535" i="14"/>
  <c r="G535" i="14" s="1"/>
  <c r="F536" i="14" l="1"/>
  <c r="G536" i="14" s="1"/>
  <c r="E537" i="14"/>
  <c r="E538" i="14" l="1"/>
  <c r="F537" i="14"/>
  <c r="G537" i="14" s="1"/>
  <c r="F538" i="14" l="1"/>
  <c r="G538" i="14" s="1"/>
  <c r="E539" i="14"/>
  <c r="F539" i="14" l="1"/>
  <c r="G539" i="14" s="1"/>
  <c r="E540" i="14"/>
  <c r="F540" i="14" l="1"/>
  <c r="G540" i="14" s="1"/>
  <c r="E541" i="14"/>
  <c r="E542" i="14" l="1"/>
  <c r="F541" i="14"/>
  <c r="G541" i="14" s="1"/>
  <c r="F542" i="14" l="1"/>
  <c r="G542" i="14" s="1"/>
  <c r="E543" i="14"/>
  <c r="E544" i="14" l="1"/>
  <c r="F543" i="14"/>
  <c r="G543" i="14" s="1"/>
  <c r="F544" i="14" l="1"/>
  <c r="G544" i="14" s="1"/>
  <c r="E545" i="14"/>
  <c r="E546" i="14" l="1"/>
  <c r="F545" i="14"/>
  <c r="G545" i="14" s="1"/>
  <c r="E547" i="14" l="1"/>
  <c r="F546" i="14"/>
  <c r="G546" i="14" s="1"/>
  <c r="F547" i="14" l="1"/>
  <c r="G547" i="14" s="1"/>
  <c r="E548" i="14"/>
  <c r="E549" i="14" l="1"/>
  <c r="F548" i="14"/>
  <c r="G548" i="14" s="1"/>
  <c r="F549" i="14" l="1"/>
  <c r="G549" i="14" s="1"/>
  <c r="E550" i="14"/>
  <c r="F550" i="14" l="1"/>
  <c r="G550" i="14" s="1"/>
  <c r="E551" i="14"/>
  <c r="F551" i="14" l="1"/>
  <c r="G551" i="14" s="1"/>
  <c r="E552" i="14"/>
  <c r="E553" i="14" l="1"/>
  <c r="F552" i="14"/>
  <c r="G552" i="14" s="1"/>
  <c r="F553" i="14" l="1"/>
  <c r="G553" i="14" s="1"/>
  <c r="E554" i="14"/>
  <c r="F554" i="14" l="1"/>
  <c r="G554" i="14" s="1"/>
  <c r="E555" i="14"/>
  <c r="F555" i="14" l="1"/>
  <c r="G555" i="14" s="1"/>
  <c r="E556" i="14"/>
  <c r="E557" i="14" l="1"/>
  <c r="F556" i="14"/>
  <c r="G556" i="14" s="1"/>
  <c r="E558" i="14" l="1"/>
  <c r="F557" i="14"/>
  <c r="G557" i="14" s="1"/>
  <c r="E559" i="14" l="1"/>
  <c r="F558" i="14"/>
  <c r="G558" i="14" s="1"/>
  <c r="F559" i="14" l="1"/>
  <c r="G559" i="14" s="1"/>
  <c r="E560" i="14"/>
  <c r="F560" i="14" l="1"/>
  <c r="G560" i="14" s="1"/>
  <c r="E561" i="14"/>
  <c r="F561" i="14" l="1"/>
  <c r="G561" i="14" s="1"/>
  <c r="E562" i="14"/>
  <c r="F562" i="14" l="1"/>
  <c r="G562" i="14" s="1"/>
  <c r="E563" i="14"/>
  <c r="E564" i="14" l="1"/>
  <c r="F563" i="14"/>
  <c r="G563" i="14" s="1"/>
  <c r="E565" i="14" l="1"/>
  <c r="F564" i="14"/>
  <c r="G564" i="14" s="1"/>
  <c r="E566" i="14" l="1"/>
  <c r="F565" i="14"/>
  <c r="G565" i="14" s="1"/>
  <c r="E567" i="14" l="1"/>
  <c r="F566" i="14"/>
  <c r="G566" i="14" s="1"/>
  <c r="E568" i="14" l="1"/>
  <c r="F567" i="14"/>
  <c r="G567" i="14" s="1"/>
  <c r="F568" i="14" l="1"/>
  <c r="G568" i="14" s="1"/>
  <c r="E569" i="14"/>
  <c r="E570" i="14" l="1"/>
  <c r="F569" i="14"/>
  <c r="G569" i="14" s="1"/>
  <c r="E571" i="14" l="1"/>
  <c r="F570" i="14"/>
  <c r="G570" i="14" s="1"/>
  <c r="E572" i="14" l="1"/>
  <c r="F571" i="14"/>
  <c r="G571" i="14" s="1"/>
  <c r="F572" i="14" l="1"/>
  <c r="G572" i="14" s="1"/>
  <c r="E573" i="14"/>
  <c r="E574" i="14" l="1"/>
  <c r="F573" i="14"/>
  <c r="G573" i="14" s="1"/>
  <c r="E575" i="14" l="1"/>
  <c r="F574" i="14"/>
  <c r="G574" i="14" s="1"/>
  <c r="E576" i="14" l="1"/>
  <c r="F575" i="14"/>
  <c r="G575" i="14" s="1"/>
  <c r="F576" i="14" l="1"/>
  <c r="G576" i="14" s="1"/>
  <c r="E577" i="14"/>
  <c r="F577" i="14" l="1"/>
  <c r="G577" i="14" s="1"/>
  <c r="E578" i="14"/>
  <c r="E579" i="14" l="1"/>
  <c r="F578" i="14"/>
  <c r="G578" i="14" s="1"/>
  <c r="F579" i="14" l="1"/>
  <c r="G579" i="14" s="1"/>
  <c r="E580" i="14"/>
  <c r="F580" i="14" l="1"/>
  <c r="G580" i="14" s="1"/>
  <c r="E581" i="14"/>
  <c r="E582" i="14" l="1"/>
  <c r="F581" i="14"/>
  <c r="G581" i="14" s="1"/>
  <c r="F582" i="14" l="1"/>
  <c r="G582" i="14" s="1"/>
  <c r="E583" i="14"/>
  <c r="E584" i="14" l="1"/>
  <c r="F583" i="14"/>
  <c r="G583" i="14" s="1"/>
  <c r="F584" i="14" l="1"/>
  <c r="G584" i="14" s="1"/>
  <c r="E585" i="14"/>
  <c r="F585" i="14" l="1"/>
  <c r="G585" i="14" s="1"/>
  <c r="E586" i="14"/>
  <c r="F586" i="14" l="1"/>
  <c r="G586" i="14" s="1"/>
  <c r="E587" i="14"/>
  <c r="E588" i="14" l="1"/>
  <c r="F587" i="14"/>
  <c r="G587" i="14" s="1"/>
  <c r="E589" i="14" l="1"/>
  <c r="F588" i="14"/>
  <c r="G588" i="14" s="1"/>
  <c r="F589" i="14" l="1"/>
  <c r="G589" i="14" s="1"/>
  <c r="E590" i="14"/>
  <c r="E591" i="14" l="1"/>
  <c r="F590" i="14"/>
  <c r="G590" i="14" s="1"/>
  <c r="F591" i="14" l="1"/>
  <c r="G591" i="14" s="1"/>
  <c r="E592" i="14"/>
  <c r="E593" i="14" l="1"/>
  <c r="F592" i="14"/>
  <c r="G592" i="14" s="1"/>
  <c r="E594" i="14" l="1"/>
  <c r="F593" i="14"/>
  <c r="G593" i="14" s="1"/>
  <c r="E595" i="14" l="1"/>
  <c r="F594" i="14"/>
  <c r="G594" i="14" s="1"/>
  <c r="F595" i="14" l="1"/>
  <c r="G595" i="14" s="1"/>
  <c r="E596" i="14"/>
  <c r="F596" i="14" l="1"/>
  <c r="G596" i="14" s="1"/>
  <c r="E597" i="14"/>
  <c r="F597" i="14" l="1"/>
  <c r="G597" i="14" s="1"/>
  <c r="E598" i="14"/>
  <c r="F598" i="14" l="1"/>
  <c r="G598" i="14" s="1"/>
  <c r="E599" i="14"/>
  <c r="E600" i="14" l="1"/>
  <c r="F599" i="14"/>
  <c r="G599" i="14" s="1"/>
  <c r="F600" i="14" l="1"/>
  <c r="G600" i="14" s="1"/>
  <c r="E601" i="14"/>
  <c r="E602" i="14" l="1"/>
  <c r="F601" i="14"/>
  <c r="G601" i="14" s="1"/>
  <c r="E603" i="14" l="1"/>
  <c r="F602" i="14"/>
  <c r="G602" i="14" s="1"/>
  <c r="E604" i="14" l="1"/>
  <c r="F603" i="14"/>
  <c r="G603" i="14" s="1"/>
  <c r="F604" i="14" l="1"/>
  <c r="G604" i="14" s="1"/>
  <c r="E605" i="14"/>
  <c r="E606" i="14" l="1"/>
  <c r="F605" i="14"/>
  <c r="G605" i="14" s="1"/>
  <c r="F606" i="14" l="1"/>
  <c r="G606" i="14" s="1"/>
  <c r="E607" i="14"/>
  <c r="F607" i="14" l="1"/>
  <c r="G607" i="14" s="1"/>
  <c r="E608" i="14"/>
  <c r="F608" i="14" l="1"/>
  <c r="G608" i="14" s="1"/>
  <c r="E609" i="14"/>
  <c r="F609" i="14" l="1"/>
  <c r="G609" i="14" s="1"/>
  <c r="E610" i="14"/>
  <c r="F610" i="14" l="1"/>
  <c r="G610" i="14" s="1"/>
  <c r="E611" i="14"/>
  <c r="F611" i="14" l="1"/>
  <c r="G611" i="14" s="1"/>
  <c r="E612" i="14"/>
  <c r="E613" i="14" l="1"/>
  <c r="F612" i="14"/>
  <c r="G612" i="14" s="1"/>
  <c r="E614" i="14" l="1"/>
  <c r="F613" i="14"/>
  <c r="G613" i="14" s="1"/>
  <c r="E615" i="14" l="1"/>
  <c r="F614" i="14"/>
  <c r="G614" i="14" s="1"/>
  <c r="F615" i="14" l="1"/>
  <c r="G615" i="14" s="1"/>
  <c r="E616" i="14"/>
  <c r="E617" i="14" l="1"/>
  <c r="F616" i="14"/>
  <c r="G616" i="14" s="1"/>
  <c r="E618" i="14" l="1"/>
  <c r="F617" i="14"/>
  <c r="G617" i="14" s="1"/>
  <c r="F618" i="14" l="1"/>
  <c r="G618" i="14" s="1"/>
  <c r="E619" i="14"/>
  <c r="E620" i="14" l="1"/>
  <c r="F619" i="14"/>
  <c r="G619" i="14" s="1"/>
  <c r="F620" i="14" l="1"/>
  <c r="G620" i="14" s="1"/>
  <c r="E621" i="14"/>
  <c r="E622" i="14" l="1"/>
  <c r="F621" i="14"/>
  <c r="G621" i="14" s="1"/>
  <c r="F622" i="14" l="1"/>
  <c r="G622" i="14" s="1"/>
  <c r="E623" i="14"/>
  <c r="F623" i="14" l="1"/>
  <c r="G623" i="14" s="1"/>
  <c r="E624" i="14"/>
  <c r="F624" i="14" l="1"/>
  <c r="G624" i="14" s="1"/>
  <c r="E625" i="14"/>
  <c r="E626" i="14" l="1"/>
  <c r="F625" i="14"/>
  <c r="G625" i="14" s="1"/>
  <c r="E627" i="14" l="1"/>
  <c r="F626" i="14"/>
  <c r="G626" i="14" s="1"/>
  <c r="E628" i="14" l="1"/>
  <c r="F627" i="14"/>
  <c r="G627" i="14" s="1"/>
  <c r="F628" i="14" l="1"/>
  <c r="G628" i="14" s="1"/>
  <c r="E629" i="14"/>
  <c r="F629" i="14" l="1"/>
  <c r="G629" i="14" s="1"/>
  <c r="E630" i="14"/>
  <c r="F630" i="14" l="1"/>
  <c r="G630" i="14" s="1"/>
  <c r="E631" i="14"/>
  <c r="F631" i="14" l="1"/>
  <c r="G631" i="14" s="1"/>
  <c r="E632" i="14"/>
  <c r="E633" i="14" l="1"/>
  <c r="F632" i="14"/>
  <c r="G632" i="14" s="1"/>
  <c r="F633" i="14" l="1"/>
  <c r="G633" i="14" s="1"/>
  <c r="E634" i="14"/>
  <c r="E635" i="14" l="1"/>
  <c r="F634" i="14"/>
  <c r="G634" i="14" s="1"/>
  <c r="F635" i="14" l="1"/>
  <c r="G635" i="14" s="1"/>
  <c r="E636" i="14"/>
  <c r="E637" i="14" l="1"/>
  <c r="F636" i="14"/>
  <c r="G636" i="14" s="1"/>
  <c r="F637" i="14" l="1"/>
  <c r="G637" i="14" s="1"/>
  <c r="E638" i="14"/>
  <c r="F638" i="14" l="1"/>
  <c r="G638" i="14" s="1"/>
  <c r="E639" i="14"/>
  <c r="E640" i="14" l="1"/>
  <c r="F639" i="14"/>
  <c r="G639" i="14" s="1"/>
  <c r="F640" i="14" l="1"/>
  <c r="G640" i="14" s="1"/>
  <c r="E641" i="14"/>
  <c r="F641" i="14" l="1"/>
  <c r="G641" i="14" s="1"/>
  <c r="E642" i="14"/>
  <c r="E643" i="14" l="1"/>
  <c r="F642" i="14"/>
  <c r="G642" i="14" s="1"/>
  <c r="E644" i="14" l="1"/>
  <c r="F643" i="14"/>
  <c r="G643" i="14" s="1"/>
  <c r="E645" i="14" l="1"/>
  <c r="F644" i="14"/>
  <c r="G644" i="14" s="1"/>
  <c r="F645" i="14" l="1"/>
  <c r="G645" i="14" s="1"/>
  <c r="E646" i="14"/>
  <c r="F646" i="14" l="1"/>
  <c r="G646" i="14" s="1"/>
  <c r="E647" i="14"/>
  <c r="E648" i="14" l="1"/>
  <c r="F647" i="14"/>
  <c r="G647" i="14" s="1"/>
  <c r="F648" i="14" l="1"/>
  <c r="G648" i="14" s="1"/>
  <c r="E649" i="14"/>
  <c r="E650" i="14" l="1"/>
  <c r="F649" i="14"/>
  <c r="G649" i="14" s="1"/>
  <c r="E651" i="14" l="1"/>
  <c r="F650" i="14"/>
  <c r="G650" i="14" s="1"/>
  <c r="E652" i="14" l="1"/>
  <c r="F651" i="14"/>
  <c r="G651" i="14" s="1"/>
  <c r="E653" i="14" l="1"/>
  <c r="F652" i="14"/>
  <c r="G652" i="14" s="1"/>
  <c r="E654" i="14" l="1"/>
  <c r="F653" i="14"/>
  <c r="G653" i="14" s="1"/>
  <c r="E655" i="14" l="1"/>
  <c r="F654" i="14"/>
  <c r="G654" i="14" s="1"/>
  <c r="E656" i="14" l="1"/>
  <c r="F655" i="14"/>
  <c r="G655" i="14" s="1"/>
  <c r="E657" i="14" l="1"/>
  <c r="F656" i="14"/>
  <c r="G656" i="14" s="1"/>
  <c r="F657" i="14" l="1"/>
  <c r="G657" i="14" s="1"/>
  <c r="E658" i="14"/>
  <c r="F658" i="14" l="1"/>
  <c r="G658" i="14" s="1"/>
  <c r="E659" i="14"/>
  <c r="E660" i="14" l="1"/>
  <c r="F659" i="14"/>
  <c r="G659" i="14" s="1"/>
  <c r="F660" i="14" l="1"/>
  <c r="G660" i="14" s="1"/>
  <c r="E661" i="14"/>
  <c r="F661" i="14" l="1"/>
  <c r="G661" i="14" s="1"/>
  <c r="E662" i="14"/>
  <c r="E663" i="14" l="1"/>
  <c r="F662" i="14"/>
  <c r="G662" i="14" s="1"/>
  <c r="F663" i="14" l="1"/>
  <c r="G663" i="14" s="1"/>
  <c r="E664" i="14"/>
  <c r="F664" i="14" l="1"/>
  <c r="G664" i="14" s="1"/>
  <c r="E665" i="14"/>
  <c r="F665" i="14" l="1"/>
  <c r="G665" i="14" s="1"/>
  <c r="E666" i="14"/>
  <c r="E667" i="14" l="1"/>
  <c r="F666" i="14"/>
  <c r="G666" i="14" s="1"/>
  <c r="E668" i="14" l="1"/>
  <c r="F667" i="14"/>
  <c r="G667" i="14" s="1"/>
  <c r="F668" i="14" l="1"/>
  <c r="G668" i="14" s="1"/>
  <c r="E669" i="14"/>
  <c r="F669" i="14" l="1"/>
  <c r="G669" i="14" s="1"/>
  <c r="E670" i="14"/>
  <c r="E671" i="14" l="1"/>
  <c r="F670" i="14"/>
  <c r="G670" i="14" s="1"/>
  <c r="F671" i="14" l="1"/>
  <c r="G671" i="14" s="1"/>
  <c r="E672" i="14"/>
  <c r="F672" i="14" l="1"/>
  <c r="G672" i="14" s="1"/>
  <c r="E673" i="14"/>
  <c r="F673" i="14" l="1"/>
  <c r="G673" i="14" s="1"/>
  <c r="E674" i="14"/>
  <c r="F674" i="14" l="1"/>
  <c r="G674" i="14" s="1"/>
  <c r="E675" i="14"/>
  <c r="E676" i="14" l="1"/>
  <c r="F675" i="14"/>
  <c r="G675" i="14" s="1"/>
  <c r="E677" i="14" l="1"/>
  <c r="F676" i="14"/>
  <c r="G676" i="14" s="1"/>
  <c r="F677" i="14" l="1"/>
  <c r="G677" i="14" s="1"/>
  <c r="E678" i="14"/>
  <c r="E679" i="14" l="1"/>
  <c r="F678" i="14"/>
  <c r="G678" i="14" s="1"/>
  <c r="F679" i="14" l="1"/>
  <c r="G679" i="14" s="1"/>
  <c r="E680" i="14"/>
  <c r="E681" i="14" l="1"/>
  <c r="F680" i="14"/>
  <c r="G680" i="14" s="1"/>
  <c r="E682" i="14" l="1"/>
  <c r="F681" i="14"/>
  <c r="G681" i="14" s="1"/>
  <c r="E683" i="14" l="1"/>
  <c r="F682" i="14"/>
  <c r="G682" i="14" s="1"/>
  <c r="E684" i="14" l="1"/>
  <c r="F683" i="14"/>
  <c r="G683" i="14" s="1"/>
  <c r="F684" i="14" l="1"/>
  <c r="G684" i="14" s="1"/>
  <c r="E685" i="14"/>
  <c r="E686" i="14" l="1"/>
  <c r="F685" i="14"/>
  <c r="G685" i="14" s="1"/>
  <c r="F686" i="14" l="1"/>
  <c r="G686" i="14" s="1"/>
  <c r="E687" i="14"/>
  <c r="E688" i="14" l="1"/>
  <c r="F687" i="14"/>
  <c r="G687" i="14" s="1"/>
  <c r="F688" i="14" l="1"/>
  <c r="G688" i="14" s="1"/>
  <c r="E689" i="14"/>
  <c r="E690" i="14" l="1"/>
  <c r="F689" i="14"/>
  <c r="G689" i="14" s="1"/>
  <c r="F690" i="14" l="1"/>
  <c r="G690" i="14" s="1"/>
  <c r="E691" i="14"/>
  <c r="E692" i="14" l="1"/>
  <c r="F691" i="14"/>
  <c r="G691" i="14" s="1"/>
  <c r="E693" i="14" l="1"/>
  <c r="F692" i="14"/>
  <c r="G692" i="14" s="1"/>
  <c r="E694" i="14" l="1"/>
  <c r="F693" i="14"/>
  <c r="G693" i="14" s="1"/>
  <c r="F694" i="14" l="1"/>
  <c r="G694" i="14" s="1"/>
  <c r="E695" i="14"/>
  <c r="E696" i="14" l="1"/>
  <c r="F695" i="14"/>
  <c r="G695" i="14" s="1"/>
  <c r="F696" i="14" l="1"/>
  <c r="G696" i="14" s="1"/>
  <c r="E697" i="14"/>
  <c r="F697" i="14" l="1"/>
  <c r="G697" i="14" s="1"/>
  <c r="E698" i="14"/>
  <c r="F698" i="14" l="1"/>
  <c r="G698" i="14" s="1"/>
  <c r="E699" i="14"/>
  <c r="E700" i="14" l="1"/>
  <c r="F699" i="14"/>
  <c r="G699" i="14" s="1"/>
  <c r="F700" i="14" l="1"/>
  <c r="G700" i="14" s="1"/>
  <c r="E701" i="14"/>
  <c r="E702" i="14" l="1"/>
  <c r="F701" i="14"/>
  <c r="G701" i="14" s="1"/>
  <c r="F702" i="14" l="1"/>
  <c r="G702" i="14" s="1"/>
  <c r="E703" i="14"/>
  <c r="E704" i="14" l="1"/>
  <c r="F703" i="14"/>
  <c r="G703" i="14" s="1"/>
  <c r="E705" i="14" l="1"/>
  <c r="F704" i="14"/>
  <c r="G704" i="14" s="1"/>
  <c r="F705" i="14" l="1"/>
  <c r="G705" i="14" s="1"/>
  <c r="E706" i="14"/>
  <c r="E707" i="14" l="1"/>
  <c r="F706" i="14"/>
  <c r="G706" i="14" s="1"/>
  <c r="F707" i="14" l="1"/>
  <c r="G707" i="14" s="1"/>
  <c r="E708" i="14"/>
  <c r="E709" i="14" l="1"/>
  <c r="F708" i="14"/>
  <c r="G708" i="14" s="1"/>
  <c r="E710" i="14" l="1"/>
  <c r="F709" i="14"/>
  <c r="G709" i="14" s="1"/>
  <c r="F710" i="14" l="1"/>
  <c r="G710" i="14" s="1"/>
  <c r="E711" i="14"/>
  <c r="E712" i="14" l="1"/>
  <c r="F711" i="14"/>
  <c r="G711" i="14" s="1"/>
  <c r="E713" i="14" l="1"/>
  <c r="F712" i="14"/>
  <c r="G712" i="14" s="1"/>
  <c r="E714" i="14" l="1"/>
  <c r="F713" i="14"/>
  <c r="G713" i="14" s="1"/>
  <c r="F714" i="14" l="1"/>
  <c r="G714" i="14" s="1"/>
  <c r="E715" i="14"/>
  <c r="E716" i="14" l="1"/>
  <c r="F715" i="14"/>
  <c r="G715" i="14" s="1"/>
  <c r="F716" i="14" l="1"/>
  <c r="G716" i="14" s="1"/>
  <c r="E717" i="14"/>
  <c r="F717" i="14" l="1"/>
  <c r="G717" i="14" s="1"/>
  <c r="E718" i="14"/>
  <c r="E719" i="14" l="1"/>
  <c r="F718" i="14"/>
  <c r="G718" i="14" s="1"/>
  <c r="E720" i="14" l="1"/>
  <c r="F719" i="14"/>
  <c r="G719" i="14" s="1"/>
  <c r="E721" i="14" l="1"/>
  <c r="F720" i="14"/>
  <c r="G720" i="14" s="1"/>
  <c r="F721" i="14" l="1"/>
  <c r="G721" i="14" s="1"/>
  <c r="E722" i="14"/>
  <c r="F722" i="14" l="1"/>
  <c r="G722" i="14" s="1"/>
  <c r="E723" i="14"/>
  <c r="E724" i="14" l="1"/>
  <c r="F723" i="14"/>
  <c r="G723" i="14" s="1"/>
  <c r="F724" i="14" l="1"/>
  <c r="G724" i="14" s="1"/>
  <c r="E725" i="14"/>
  <c r="E726" i="14" l="1"/>
  <c r="F725" i="14"/>
  <c r="G725" i="14" s="1"/>
  <c r="F726" i="14" l="1"/>
  <c r="G726" i="14" s="1"/>
  <c r="E727" i="14"/>
  <c r="E728" i="14" l="1"/>
  <c r="F727" i="14"/>
  <c r="G727" i="14" s="1"/>
  <c r="F728" i="14" l="1"/>
  <c r="G728" i="14" s="1"/>
  <c r="E729" i="14"/>
  <c r="F729" i="14" l="1"/>
  <c r="G729" i="14" s="1"/>
  <c r="E730" i="14"/>
  <c r="E731" i="14" l="1"/>
  <c r="F730" i="14"/>
  <c r="G730" i="14" s="1"/>
  <c r="E732" i="14" l="1"/>
  <c r="F731" i="14"/>
  <c r="G731" i="14" s="1"/>
  <c r="E733" i="14" l="1"/>
  <c r="F732" i="14"/>
  <c r="G732" i="14" s="1"/>
  <c r="F733" i="14" l="1"/>
  <c r="G733" i="14" s="1"/>
  <c r="E734" i="14"/>
  <c r="E735" i="14" l="1"/>
  <c r="F734" i="14"/>
  <c r="G734" i="14" s="1"/>
  <c r="E736" i="14" l="1"/>
  <c r="F735" i="14"/>
  <c r="G735" i="14" s="1"/>
  <c r="F736" i="14" l="1"/>
  <c r="G736" i="14" s="1"/>
  <c r="E737" i="14"/>
  <c r="F737" i="14" l="1"/>
  <c r="G737" i="14" s="1"/>
  <c r="E738" i="14"/>
  <c r="F738" i="14" l="1"/>
  <c r="G738" i="14" s="1"/>
  <c r="E739" i="14"/>
  <c r="F739" i="14" l="1"/>
  <c r="G739" i="14" s="1"/>
  <c r="E740" i="14"/>
  <c r="F740" i="14" l="1"/>
  <c r="G740" i="14" s="1"/>
  <c r="E741" i="14"/>
  <c r="F741" i="14" l="1"/>
  <c r="G741" i="14" s="1"/>
  <c r="E742" i="14"/>
  <c r="E743" i="14" l="1"/>
  <c r="F742" i="14"/>
  <c r="G742" i="14" s="1"/>
  <c r="F743" i="14" l="1"/>
  <c r="G743" i="14" s="1"/>
  <c r="E744" i="14"/>
  <c r="E745" i="14" l="1"/>
  <c r="F744" i="14"/>
  <c r="G744" i="14" s="1"/>
  <c r="F745" i="14" l="1"/>
  <c r="G745" i="14" s="1"/>
  <c r="E746" i="14"/>
  <c r="F746" i="14" l="1"/>
  <c r="G746" i="14" s="1"/>
  <c r="E747" i="14"/>
  <c r="F747" i="14" l="1"/>
  <c r="G747" i="14" s="1"/>
  <c r="E748" i="14"/>
  <c r="F748" i="14" l="1"/>
  <c r="G748" i="14" s="1"/>
  <c r="E749" i="14"/>
  <c r="E750" i="14" l="1"/>
  <c r="F749" i="14"/>
  <c r="G749" i="14" s="1"/>
  <c r="E751" i="14" l="1"/>
  <c r="F750" i="14"/>
  <c r="G750" i="14" s="1"/>
  <c r="F751" i="14" l="1"/>
  <c r="G751" i="14" s="1"/>
  <c r="E752" i="14"/>
  <c r="E753" i="14" l="1"/>
  <c r="F752" i="14"/>
  <c r="G752" i="14" s="1"/>
  <c r="F753" i="14" l="1"/>
  <c r="G753" i="14" s="1"/>
  <c r="E754" i="14"/>
  <c r="E755" i="14" l="1"/>
  <c r="F754" i="14"/>
  <c r="G754" i="14" s="1"/>
  <c r="E756" i="14" l="1"/>
  <c r="F755" i="14"/>
  <c r="G755" i="14" s="1"/>
  <c r="F756" i="14" l="1"/>
  <c r="G756" i="14" s="1"/>
  <c r="E757" i="14"/>
  <c r="E758" i="14" l="1"/>
  <c r="F757" i="14"/>
  <c r="G757" i="14" s="1"/>
  <c r="F758" i="14" l="1"/>
  <c r="G758" i="14" s="1"/>
  <c r="E759" i="14"/>
  <c r="E760" i="14" l="1"/>
  <c r="F759" i="14"/>
  <c r="G759" i="14" s="1"/>
  <c r="F760" i="14" l="1"/>
  <c r="G760" i="14" s="1"/>
  <c r="E761" i="14"/>
  <c r="F761" i="14" l="1"/>
  <c r="G761" i="14" s="1"/>
  <c r="E762" i="14"/>
  <c r="F762" i="14" l="1"/>
  <c r="G762" i="14" s="1"/>
  <c r="E763" i="14"/>
  <c r="E764" i="14" l="1"/>
  <c r="F763" i="14"/>
  <c r="G763" i="14" s="1"/>
  <c r="F764" i="14" l="1"/>
  <c r="G764" i="14" s="1"/>
  <c r="E765" i="14"/>
  <c r="F765" i="14" l="1"/>
  <c r="G765" i="14" s="1"/>
  <c r="E766" i="14"/>
  <c r="F766" i="14" l="1"/>
  <c r="G766" i="14" s="1"/>
  <c r="E767" i="14"/>
  <c r="E768" i="14" l="1"/>
  <c r="F767" i="14"/>
  <c r="G767" i="14" s="1"/>
  <c r="E769" i="14" l="1"/>
  <c r="F768" i="14"/>
  <c r="G768" i="14" s="1"/>
  <c r="F769" i="14" l="1"/>
  <c r="G769" i="14" s="1"/>
  <c r="E770" i="14"/>
  <c r="F770" i="14" l="1"/>
  <c r="G770" i="14" s="1"/>
  <c r="E771" i="14"/>
  <c r="E772" i="14" l="1"/>
  <c r="F771" i="14"/>
  <c r="G771" i="14" s="1"/>
  <c r="E773" i="14" l="1"/>
  <c r="F772" i="14"/>
  <c r="G772" i="14" s="1"/>
  <c r="E774" i="14" l="1"/>
  <c r="F773" i="14"/>
  <c r="G773" i="14" s="1"/>
  <c r="F774" i="14" l="1"/>
  <c r="G774" i="14" s="1"/>
  <c r="E775" i="14"/>
  <c r="F775" i="14" l="1"/>
  <c r="G775" i="14" s="1"/>
  <c r="E776" i="14"/>
  <c r="F776" i="14" l="1"/>
  <c r="G776" i="14" s="1"/>
  <c r="E777" i="14"/>
  <c r="F777" i="14" l="1"/>
  <c r="G777" i="14" s="1"/>
  <c r="E778" i="14"/>
  <c r="E779" i="14" l="1"/>
  <c r="F778" i="14"/>
  <c r="G778" i="14" s="1"/>
  <c r="E780" i="14" l="1"/>
  <c r="F779" i="14"/>
  <c r="G779" i="14" s="1"/>
  <c r="F780" i="14" l="1"/>
  <c r="G780" i="14" s="1"/>
  <c r="E781" i="14"/>
  <c r="E782" i="14" l="1"/>
  <c r="F781" i="14"/>
  <c r="G781" i="14" s="1"/>
  <c r="F782" i="14" l="1"/>
  <c r="G782" i="14" s="1"/>
  <c r="E783" i="14"/>
  <c r="F783" i="14" l="1"/>
  <c r="G783" i="14" s="1"/>
  <c r="E784" i="14"/>
  <c r="E785" i="14" l="1"/>
  <c r="F784" i="14"/>
  <c r="G784" i="14" s="1"/>
  <c r="E786" i="14" l="1"/>
  <c r="F785" i="14"/>
  <c r="G785" i="14" s="1"/>
  <c r="E787" i="14" l="1"/>
  <c r="F786" i="14"/>
  <c r="G786" i="14" s="1"/>
  <c r="E788" i="14" l="1"/>
  <c r="F787" i="14"/>
  <c r="G787" i="14" s="1"/>
  <c r="F788" i="14" l="1"/>
  <c r="G788" i="14" s="1"/>
  <c r="E789" i="14"/>
  <c r="F789" i="14" l="1"/>
  <c r="G789" i="14" s="1"/>
  <c r="E790" i="14"/>
  <c r="F790" i="14" l="1"/>
  <c r="G790" i="14" s="1"/>
  <c r="E791" i="14"/>
  <c r="E792" i="14" l="1"/>
  <c r="F791" i="14"/>
  <c r="G791" i="14" s="1"/>
  <c r="F792" i="14" l="1"/>
  <c r="G792" i="14" s="1"/>
  <c r="E793" i="14"/>
  <c r="F793" i="14" l="1"/>
  <c r="G793" i="14" s="1"/>
  <c r="E794" i="14"/>
  <c r="E795" i="14" l="1"/>
  <c r="F794" i="14"/>
  <c r="G794" i="14" s="1"/>
  <c r="F795" i="14" l="1"/>
  <c r="G795" i="14" s="1"/>
  <c r="E796" i="14"/>
  <c r="E797" i="14" l="1"/>
  <c r="F796" i="14"/>
  <c r="G796" i="14" s="1"/>
  <c r="F797" i="14" l="1"/>
  <c r="G797" i="14" s="1"/>
  <c r="E798" i="14"/>
  <c r="F798" i="14" l="1"/>
  <c r="G798" i="14" s="1"/>
  <c r="E799" i="14"/>
  <c r="F799" i="14" l="1"/>
  <c r="G799" i="14" s="1"/>
  <c r="E800" i="14"/>
  <c r="F800" i="14" l="1"/>
  <c r="G800" i="14" s="1"/>
  <c r="E801" i="14"/>
  <c r="E802" i="14" l="1"/>
  <c r="F801" i="14"/>
  <c r="G801" i="14" s="1"/>
  <c r="E803" i="14" l="1"/>
  <c r="F802" i="14"/>
  <c r="G802" i="14" s="1"/>
  <c r="E804" i="14" l="1"/>
  <c r="F803" i="14"/>
  <c r="G803" i="14" s="1"/>
  <c r="F804" i="14" l="1"/>
  <c r="G804" i="14" s="1"/>
  <c r="E805" i="14"/>
  <c r="F805" i="14" l="1"/>
  <c r="G805" i="14" s="1"/>
  <c r="E806" i="14"/>
  <c r="F806" i="14" l="1"/>
  <c r="G806" i="14" s="1"/>
  <c r="E807" i="14"/>
  <c r="F807" i="14" l="1"/>
  <c r="G807" i="14" s="1"/>
  <c r="E808" i="14"/>
  <c r="F808" i="14" l="1"/>
  <c r="G808" i="14" s="1"/>
  <c r="E809" i="14"/>
  <c r="E810" i="14" l="1"/>
  <c r="F809" i="14"/>
  <c r="G809" i="14" s="1"/>
  <c r="F810" i="14" l="1"/>
  <c r="G810" i="14" s="1"/>
  <c r="E811" i="14"/>
  <c r="F811" i="14" l="1"/>
  <c r="G811" i="14" s="1"/>
  <c r="E812" i="14"/>
  <c r="F812" i="14" l="1"/>
  <c r="G812" i="14" s="1"/>
  <c r="E813" i="14"/>
  <c r="F813" i="14" l="1"/>
  <c r="G813" i="14" s="1"/>
  <c r="E814" i="14"/>
  <c r="F814" i="14" l="1"/>
  <c r="G814" i="14" s="1"/>
  <c r="E815" i="14"/>
  <c r="E816" i="14" l="1"/>
  <c r="F815" i="14"/>
  <c r="G815" i="14" s="1"/>
  <c r="F816" i="14" l="1"/>
  <c r="G816" i="14" s="1"/>
  <c r="E817" i="14"/>
  <c r="F817" i="14" l="1"/>
  <c r="G817" i="14" s="1"/>
  <c r="E818" i="14"/>
  <c r="F818" i="14" l="1"/>
  <c r="G818" i="14" s="1"/>
  <c r="E819" i="14"/>
  <c r="F819" i="14" l="1"/>
  <c r="G819" i="14" s="1"/>
  <c r="E820" i="14"/>
  <c r="F820" i="14" l="1"/>
  <c r="G820" i="14" s="1"/>
  <c r="E821" i="14"/>
  <c r="F821" i="14" l="1"/>
  <c r="G821" i="14" s="1"/>
  <c r="E822" i="14"/>
  <c r="E823" i="14" l="1"/>
  <c r="F822" i="14"/>
  <c r="G822" i="14" s="1"/>
  <c r="F823" i="14" l="1"/>
  <c r="G823" i="14" s="1"/>
  <c r="E824" i="14"/>
  <c r="F824" i="14" l="1"/>
  <c r="G824" i="14" s="1"/>
  <c r="E825" i="14"/>
  <c r="F825" i="14" l="1"/>
  <c r="G825" i="14" s="1"/>
  <c r="E826" i="14"/>
  <c r="E827" i="14" l="1"/>
  <c r="F826" i="14"/>
  <c r="G826" i="14" s="1"/>
  <c r="E828" i="14" l="1"/>
  <c r="F827" i="14"/>
  <c r="G827" i="14" s="1"/>
  <c r="F828" i="14" l="1"/>
  <c r="G828" i="14" s="1"/>
  <c r="E829" i="14"/>
  <c r="F829" i="14" l="1"/>
  <c r="G829" i="14" s="1"/>
  <c r="E830" i="14"/>
  <c r="F830" i="14" l="1"/>
  <c r="G830" i="14" s="1"/>
  <c r="E831" i="14"/>
  <c r="F831" i="14" l="1"/>
  <c r="G831" i="14" s="1"/>
  <c r="E832" i="14"/>
  <c r="F832" i="14" l="1"/>
  <c r="G832" i="14" s="1"/>
  <c r="E833" i="14"/>
  <c r="F833" i="14" l="1"/>
  <c r="G833" i="14" s="1"/>
  <c r="E834" i="14"/>
  <c r="E835" i="14" l="1"/>
  <c r="F834" i="14"/>
  <c r="G834" i="14" s="1"/>
  <c r="E836" i="14" l="1"/>
  <c r="F835" i="14"/>
  <c r="G835" i="14" s="1"/>
  <c r="E837" i="14" l="1"/>
  <c r="F836" i="14"/>
  <c r="G836" i="14" s="1"/>
  <c r="F837" i="14" l="1"/>
  <c r="G837" i="14" s="1"/>
  <c r="E838" i="14"/>
  <c r="F838" i="14" l="1"/>
  <c r="G838" i="14" s="1"/>
  <c r="E839" i="14"/>
  <c r="E840" i="14" l="1"/>
  <c r="F839" i="14"/>
  <c r="G839" i="14" s="1"/>
  <c r="E841" i="14" l="1"/>
  <c r="F840" i="14"/>
  <c r="G840" i="14" s="1"/>
  <c r="E842" i="14" l="1"/>
  <c r="F841" i="14"/>
  <c r="G841" i="14" s="1"/>
  <c r="F842" i="14" l="1"/>
  <c r="G842" i="14" s="1"/>
  <c r="E843" i="14"/>
  <c r="E844" i="14" l="1"/>
  <c r="F843" i="14"/>
  <c r="G843" i="14" s="1"/>
  <c r="E845" i="14" l="1"/>
  <c r="F844" i="14"/>
  <c r="G844" i="14" s="1"/>
  <c r="E846" i="14" l="1"/>
  <c r="F845" i="14"/>
  <c r="G845" i="14" s="1"/>
  <c r="F846" i="14" l="1"/>
  <c r="G846" i="14" s="1"/>
  <c r="E847" i="14"/>
  <c r="F847" i="14" l="1"/>
  <c r="G847" i="14" s="1"/>
  <c r="E848" i="14"/>
  <c r="F848" i="14" l="1"/>
  <c r="G848" i="14" s="1"/>
  <c r="E849" i="14"/>
  <c r="F849" i="14" l="1"/>
  <c r="G849" i="14" s="1"/>
  <c r="E850" i="14"/>
  <c r="F850" i="14" l="1"/>
  <c r="G850" i="14" s="1"/>
  <c r="E851" i="14"/>
  <c r="E852" i="14" l="1"/>
  <c r="F851" i="14"/>
  <c r="G851" i="14" s="1"/>
  <c r="E853" i="14" l="1"/>
  <c r="F852" i="14"/>
  <c r="G852" i="14" s="1"/>
  <c r="E854" i="14" l="1"/>
  <c r="F853" i="14"/>
  <c r="G853" i="14" s="1"/>
  <c r="F854" i="14" l="1"/>
  <c r="G854" i="14" s="1"/>
  <c r="E855" i="14"/>
  <c r="F855" i="14" l="1"/>
  <c r="G855" i="14" s="1"/>
  <c r="E856" i="14"/>
  <c r="F856" i="14" l="1"/>
  <c r="G856" i="14" s="1"/>
  <c r="E857" i="14"/>
  <c r="F857" i="14" l="1"/>
  <c r="G857" i="14" s="1"/>
  <c r="E858" i="14"/>
  <c r="F858" i="14" l="1"/>
  <c r="G858" i="14" s="1"/>
  <c r="E859" i="14"/>
  <c r="F859" i="14" l="1"/>
  <c r="G859" i="14" s="1"/>
  <c r="E860" i="14"/>
  <c r="F860" i="14" l="1"/>
  <c r="G860" i="14" s="1"/>
  <c r="E861" i="14"/>
  <c r="F861" i="14" l="1"/>
  <c r="G861" i="14" s="1"/>
  <c r="E862" i="14"/>
  <c r="F862" i="14" l="1"/>
  <c r="G862" i="14" s="1"/>
  <c r="E863" i="14"/>
  <c r="F863" i="14" l="1"/>
  <c r="G863" i="14" s="1"/>
  <c r="E864" i="14"/>
  <c r="E865" i="14" l="1"/>
  <c r="F864" i="14"/>
  <c r="G864" i="14" s="1"/>
  <c r="E866" i="14" l="1"/>
  <c r="F865" i="14"/>
  <c r="G865" i="14" s="1"/>
  <c r="E867" i="14" l="1"/>
  <c r="F866" i="14"/>
  <c r="G866" i="14" s="1"/>
  <c r="E868" i="14" l="1"/>
  <c r="F867" i="14"/>
  <c r="G867" i="14" s="1"/>
  <c r="F868" i="14" l="1"/>
  <c r="G868" i="14" s="1"/>
  <c r="E869" i="14"/>
  <c r="E870" i="14" l="1"/>
  <c r="F869" i="14"/>
  <c r="G869" i="14" s="1"/>
  <c r="F870" i="14" l="1"/>
  <c r="G870" i="14" s="1"/>
  <c r="E871" i="14"/>
  <c r="F871" i="14" l="1"/>
  <c r="G871" i="14" s="1"/>
  <c r="E872" i="14"/>
  <c r="F872" i="14" l="1"/>
  <c r="G872" i="14" s="1"/>
  <c r="E873" i="14"/>
  <c r="F873" i="14" l="1"/>
  <c r="G873" i="14" s="1"/>
  <c r="E874" i="14"/>
  <c r="E875" i="14" l="1"/>
  <c r="F874" i="14"/>
  <c r="G874" i="14" s="1"/>
  <c r="E876" i="14" l="1"/>
  <c r="F875" i="14"/>
  <c r="G875" i="14" s="1"/>
  <c r="F876" i="14" l="1"/>
  <c r="G876" i="14" s="1"/>
  <c r="E877" i="14"/>
  <c r="E878" i="14" l="1"/>
  <c r="F877" i="14"/>
  <c r="G877" i="14" s="1"/>
  <c r="F878" i="14" l="1"/>
  <c r="G878" i="14" s="1"/>
  <c r="E879" i="14"/>
  <c r="F879" i="14" l="1"/>
  <c r="G879" i="14" s="1"/>
  <c r="E880" i="14"/>
  <c r="F880" i="14" l="1"/>
  <c r="G880" i="14" s="1"/>
  <c r="E881" i="14"/>
  <c r="F881" i="14" l="1"/>
  <c r="G881" i="14" s="1"/>
  <c r="E882" i="14"/>
  <c r="F882" i="14" l="1"/>
  <c r="G882" i="14" s="1"/>
  <c r="E883" i="14"/>
  <c r="E884" i="14" l="1"/>
  <c r="F883" i="14"/>
  <c r="G883" i="14" s="1"/>
  <c r="F884" i="14" l="1"/>
  <c r="G884" i="14" s="1"/>
  <c r="E885" i="14"/>
  <c r="F885" i="14" l="1"/>
  <c r="G885" i="14" s="1"/>
  <c r="E886" i="14"/>
  <c r="F886" i="14" l="1"/>
  <c r="G886" i="14" s="1"/>
  <c r="E887" i="14"/>
  <c r="E888" i="14" l="1"/>
  <c r="F887" i="14"/>
  <c r="G887" i="14" s="1"/>
  <c r="F888" i="14" l="1"/>
  <c r="G888" i="14" s="1"/>
  <c r="E889" i="14"/>
  <c r="E890" i="14" l="1"/>
  <c r="F889" i="14"/>
  <c r="G889" i="14" s="1"/>
  <c r="F890" i="14" l="1"/>
  <c r="G890" i="14" s="1"/>
  <c r="E891" i="14"/>
  <c r="F891" i="14" l="1"/>
  <c r="G891" i="14" s="1"/>
  <c r="E892" i="14"/>
  <c r="E893" i="14" l="1"/>
  <c r="F892" i="14"/>
  <c r="G892" i="14" s="1"/>
  <c r="E894" i="14" l="1"/>
  <c r="F893" i="14"/>
  <c r="G893" i="14" s="1"/>
  <c r="F894" i="14" l="1"/>
  <c r="G894" i="14" s="1"/>
  <c r="E895" i="14"/>
  <c r="F895" i="14" l="1"/>
  <c r="G895" i="14" s="1"/>
  <c r="E896" i="14"/>
  <c r="E897" i="14" l="1"/>
  <c r="F896" i="14"/>
  <c r="G896" i="14" s="1"/>
  <c r="E898" i="14" l="1"/>
  <c r="F897" i="14"/>
  <c r="G897" i="14" s="1"/>
  <c r="F898" i="14" l="1"/>
  <c r="G898" i="14" s="1"/>
  <c r="E899" i="14"/>
  <c r="E900" i="14" l="1"/>
  <c r="F899" i="14"/>
  <c r="G899" i="14" s="1"/>
  <c r="F900" i="14" l="1"/>
  <c r="G900" i="14" s="1"/>
  <c r="E901" i="14"/>
  <c r="E902" i="14" l="1"/>
  <c r="F901" i="14"/>
  <c r="G901" i="14" s="1"/>
  <c r="F902" i="14" l="1"/>
  <c r="G902" i="14" s="1"/>
  <c r="E903" i="14"/>
  <c r="F903" i="14" l="1"/>
  <c r="G903" i="14" s="1"/>
  <c r="E904" i="14"/>
  <c r="E905" i="14" l="1"/>
  <c r="F904" i="14"/>
  <c r="G904" i="14" s="1"/>
  <c r="F905" i="14" l="1"/>
  <c r="G905" i="14" s="1"/>
  <c r="E906" i="14"/>
  <c r="F906" i="14" l="1"/>
  <c r="G906" i="14" s="1"/>
  <c r="E907" i="14"/>
  <c r="F907" i="14" l="1"/>
  <c r="G907" i="14" s="1"/>
  <c r="E908" i="14"/>
  <c r="F908" i="14" l="1"/>
  <c r="G908" i="14" s="1"/>
  <c r="E909" i="14"/>
  <c r="F909" i="14" l="1"/>
  <c r="G909" i="14" s="1"/>
  <c r="E910" i="14"/>
  <c r="F910" i="14" l="1"/>
  <c r="G910" i="14" s="1"/>
  <c r="E911" i="14"/>
  <c r="E912" i="14" l="1"/>
  <c r="F911" i="14"/>
  <c r="G911" i="14" s="1"/>
  <c r="F912" i="14" l="1"/>
  <c r="G912" i="14" s="1"/>
  <c r="E913" i="14"/>
  <c r="E914" i="14" l="1"/>
  <c r="F913" i="14"/>
  <c r="G913" i="14" s="1"/>
  <c r="E915" i="14" l="1"/>
  <c r="F914" i="14"/>
  <c r="G914" i="14" s="1"/>
  <c r="E916" i="14" l="1"/>
  <c r="F915" i="14"/>
  <c r="G915" i="14" s="1"/>
  <c r="F916" i="14" l="1"/>
  <c r="G916" i="14" s="1"/>
  <c r="E917" i="14"/>
  <c r="F917" i="14" l="1"/>
  <c r="G917" i="14" s="1"/>
  <c r="E918" i="14"/>
  <c r="F918" i="14" l="1"/>
  <c r="G918" i="14" s="1"/>
  <c r="E919" i="14"/>
  <c r="E920" i="14" l="1"/>
  <c r="F919" i="14"/>
  <c r="G919" i="14" s="1"/>
  <c r="E921" i="14" l="1"/>
  <c r="F920" i="14"/>
  <c r="G920" i="14" s="1"/>
  <c r="E922" i="14" l="1"/>
  <c r="F921" i="14"/>
  <c r="G921" i="14" s="1"/>
  <c r="F922" i="14" l="1"/>
  <c r="G922" i="14" s="1"/>
  <c r="E923" i="14"/>
  <c r="E924" i="14" l="1"/>
  <c r="F923" i="14"/>
  <c r="G923" i="14" s="1"/>
  <c r="F924" i="14" l="1"/>
  <c r="G924" i="14" s="1"/>
  <c r="E925" i="14"/>
  <c r="F925" i="14" l="1"/>
  <c r="G925" i="14" s="1"/>
  <c r="E926" i="14"/>
  <c r="F926" i="14" l="1"/>
  <c r="G926" i="14" s="1"/>
  <c r="E927" i="14"/>
  <c r="F927" i="14" l="1"/>
  <c r="G927" i="14" s="1"/>
  <c r="E928" i="14"/>
  <c r="F928" i="14" l="1"/>
  <c r="G928" i="14" s="1"/>
  <c r="E929" i="14"/>
  <c r="E930" i="14" l="1"/>
  <c r="F929" i="14"/>
  <c r="G929" i="14" s="1"/>
  <c r="F930" i="14" l="1"/>
  <c r="G930" i="14" s="1"/>
  <c r="E931" i="14"/>
  <c r="F931" i="14" l="1"/>
  <c r="G931" i="14" s="1"/>
  <c r="E932" i="14"/>
  <c r="F932" i="14" l="1"/>
  <c r="G932" i="14" s="1"/>
  <c r="E933" i="14"/>
  <c r="F933" i="14" l="1"/>
  <c r="G933" i="14" s="1"/>
  <c r="E934" i="14"/>
  <c r="E935" i="14" l="1"/>
  <c r="F934" i="14"/>
  <c r="G934" i="14" s="1"/>
  <c r="E936" i="14" l="1"/>
  <c r="F935" i="14"/>
  <c r="G935" i="14" s="1"/>
  <c r="F936" i="14" l="1"/>
  <c r="G936" i="14" s="1"/>
  <c r="E937" i="14"/>
  <c r="E938" i="14" l="1"/>
  <c r="F937" i="14"/>
  <c r="G937" i="14" s="1"/>
  <c r="F938" i="14" l="1"/>
  <c r="G938" i="14" s="1"/>
  <c r="E939" i="14"/>
  <c r="F939" i="14" l="1"/>
  <c r="G939" i="14" s="1"/>
  <c r="E940" i="14"/>
  <c r="F940" i="14" l="1"/>
  <c r="G940" i="14" s="1"/>
  <c r="E941" i="14"/>
  <c r="E942" i="14" l="1"/>
  <c r="F941" i="14"/>
  <c r="G941" i="14" s="1"/>
  <c r="F942" i="14" l="1"/>
  <c r="G942" i="14" s="1"/>
  <c r="E943" i="14"/>
  <c r="F943" i="14" l="1"/>
  <c r="G943" i="14" s="1"/>
  <c r="E944" i="14"/>
  <c r="F944" i="14" l="1"/>
  <c r="G944" i="14" s="1"/>
  <c r="E945" i="14"/>
  <c r="E946" i="14" l="1"/>
  <c r="F945" i="14"/>
  <c r="G945" i="14" s="1"/>
  <c r="F946" i="14" l="1"/>
  <c r="G946" i="14" s="1"/>
  <c r="E947" i="14"/>
  <c r="E948" i="14" l="1"/>
  <c r="F947" i="14"/>
  <c r="G947" i="14" s="1"/>
  <c r="F948" i="14" l="1"/>
  <c r="G948" i="14" s="1"/>
  <c r="E949" i="14"/>
  <c r="F949" i="14" l="1"/>
  <c r="G949" i="14" s="1"/>
  <c r="E950" i="14"/>
  <c r="F950" i="14" l="1"/>
  <c r="G950" i="14" s="1"/>
  <c r="E951" i="14"/>
  <c r="F951" i="14" l="1"/>
  <c r="G951" i="14" s="1"/>
  <c r="E952" i="14"/>
  <c r="F952" i="14" l="1"/>
  <c r="G952" i="14" s="1"/>
  <c r="E953" i="14"/>
  <c r="F953" i="14" l="1"/>
  <c r="G953" i="14" s="1"/>
  <c r="E954" i="14"/>
  <c r="E955" i="14" l="1"/>
  <c r="F954" i="14"/>
  <c r="G954" i="14" s="1"/>
  <c r="E956" i="14" l="1"/>
  <c r="F955" i="14"/>
  <c r="G955" i="14" s="1"/>
  <c r="F956" i="14" l="1"/>
  <c r="G956" i="14" s="1"/>
  <c r="E957" i="14"/>
  <c r="F957" i="14" l="1"/>
  <c r="G957" i="14" s="1"/>
  <c r="E958" i="14"/>
  <c r="E959" i="14" l="1"/>
  <c r="F958" i="14"/>
  <c r="G958" i="14" s="1"/>
  <c r="F959" i="14" l="1"/>
  <c r="G959" i="14" s="1"/>
  <c r="E960" i="14"/>
  <c r="F960" i="14" l="1"/>
  <c r="G960" i="14" s="1"/>
  <c r="E961" i="14"/>
  <c r="F961" i="14" l="1"/>
  <c r="G961" i="14" s="1"/>
  <c r="E962" i="14"/>
  <c r="E963" i="14" l="1"/>
  <c r="F962" i="14"/>
  <c r="G962" i="14" s="1"/>
  <c r="F963" i="14" l="1"/>
  <c r="G963" i="14" s="1"/>
  <c r="E964" i="14"/>
  <c r="F964" i="14" l="1"/>
  <c r="G964" i="14" s="1"/>
  <c r="E965" i="14"/>
  <c r="E966" i="14" l="1"/>
  <c r="F965" i="14"/>
  <c r="G965" i="14" s="1"/>
  <c r="E967" i="14" l="1"/>
  <c r="F966" i="14"/>
  <c r="G966" i="14" s="1"/>
  <c r="E968" i="14" l="1"/>
  <c r="F967" i="14"/>
  <c r="G967" i="14" s="1"/>
  <c r="E969" i="14" l="1"/>
  <c r="F968" i="14"/>
  <c r="G968" i="14" s="1"/>
  <c r="F969" i="14" l="1"/>
  <c r="G969" i="14" s="1"/>
  <c r="E970" i="14"/>
  <c r="F970" i="14" l="1"/>
  <c r="G970" i="14" s="1"/>
  <c r="E971" i="14"/>
  <c r="F971" i="14" l="1"/>
  <c r="G971" i="14" s="1"/>
  <c r="E972" i="14"/>
  <c r="F972" i="14" l="1"/>
  <c r="G972" i="14" s="1"/>
  <c r="E973" i="14"/>
  <c r="F973" i="14" l="1"/>
  <c r="G973" i="14" s="1"/>
  <c r="E974" i="14"/>
  <c r="E975" i="14" l="1"/>
  <c r="F974" i="14"/>
  <c r="G974" i="14" s="1"/>
  <c r="E976" i="14" l="1"/>
  <c r="F975" i="14"/>
  <c r="G975" i="14" s="1"/>
  <c r="F976" i="14" l="1"/>
  <c r="G976" i="14" s="1"/>
  <c r="E977" i="14"/>
  <c r="F977" i="14" l="1"/>
  <c r="G977" i="14" s="1"/>
  <c r="E978" i="14"/>
  <c r="F978" i="14" l="1"/>
  <c r="G978" i="14" s="1"/>
  <c r="E979" i="14"/>
  <c r="F979" i="14" l="1"/>
  <c r="G979" i="14" s="1"/>
  <c r="E980" i="14"/>
  <c r="F980" i="14" l="1"/>
  <c r="G980" i="14" s="1"/>
  <c r="E981" i="14"/>
  <c r="F981" i="14" l="1"/>
  <c r="G981" i="14" s="1"/>
  <c r="E982" i="14"/>
  <c r="F982" i="14" l="1"/>
  <c r="G982" i="14" s="1"/>
  <c r="E983" i="14"/>
  <c r="E984" i="14" l="1"/>
  <c r="F983" i="14"/>
  <c r="G983" i="14" s="1"/>
  <c r="F984" i="14" l="1"/>
  <c r="G984" i="14" s="1"/>
  <c r="E985" i="14"/>
  <c r="F985" i="14" l="1"/>
  <c r="G985" i="14" s="1"/>
  <c r="E986" i="14"/>
  <c r="F986" i="14" l="1"/>
  <c r="G986" i="14" s="1"/>
  <c r="E987" i="14"/>
  <c r="F987" i="14" l="1"/>
  <c r="G987" i="14" s="1"/>
  <c r="E988" i="14"/>
  <c r="E989" i="14" l="1"/>
  <c r="F988" i="14"/>
  <c r="G988" i="14" s="1"/>
  <c r="E990" i="14" l="1"/>
  <c r="F989" i="14"/>
  <c r="G989" i="14" s="1"/>
  <c r="E991" i="14" l="1"/>
  <c r="F990" i="14"/>
  <c r="G990" i="14" s="1"/>
  <c r="E992" i="14" l="1"/>
  <c r="F991" i="14"/>
  <c r="G991" i="14" s="1"/>
  <c r="F992" i="14" l="1"/>
  <c r="G992" i="14" s="1"/>
  <c r="E993" i="14"/>
  <c r="F993" i="14" l="1"/>
  <c r="G993" i="14" s="1"/>
  <c r="E994" i="14"/>
  <c r="E995" i="14" l="1"/>
  <c r="F994" i="14"/>
  <c r="G994" i="14" s="1"/>
  <c r="E996" i="14" l="1"/>
  <c r="F995" i="14"/>
  <c r="G995" i="14" s="1"/>
  <c r="E997" i="14" l="1"/>
  <c r="F996" i="14"/>
  <c r="G996" i="14" s="1"/>
  <c r="E998" i="14" l="1"/>
  <c r="F997" i="14"/>
  <c r="G997" i="14" s="1"/>
  <c r="F998" i="14" l="1"/>
  <c r="G998" i="14" s="1"/>
  <c r="E999" i="14"/>
  <c r="F999" i="14" l="1"/>
  <c r="G999" i="14" s="1"/>
  <c r="E1000" i="14"/>
  <c r="E1001" i="14" l="1"/>
  <c r="F1000" i="14"/>
  <c r="G1000" i="14" s="1"/>
  <c r="E1002" i="14" l="1"/>
  <c r="F1001" i="14"/>
  <c r="G1001" i="14" s="1"/>
  <c r="F1002" i="14" l="1"/>
  <c r="G1002" i="14" s="1"/>
  <c r="E1003" i="14"/>
  <c r="F1003" i="14" l="1"/>
  <c r="G1003" i="14" s="1"/>
  <c r="E1004" i="14"/>
  <c r="F1004" i="14" l="1"/>
  <c r="G1004" i="14" s="1"/>
  <c r="E1005" i="14"/>
  <c r="E1006" i="14" l="1"/>
  <c r="F1005" i="14"/>
  <c r="G1005" i="14" s="1"/>
  <c r="F1006" i="14" l="1"/>
  <c r="G1006" i="14" s="1"/>
  <c r="E1007" i="14"/>
  <c r="E1008" i="14" l="1"/>
  <c r="F1007" i="14"/>
  <c r="G1007" i="14" s="1"/>
  <c r="F1008" i="14" l="1"/>
  <c r="G1008" i="14" s="1"/>
  <c r="E1009" i="14"/>
  <c r="F1009" i="14" l="1"/>
  <c r="G1009" i="14" s="1"/>
  <c r="E1010" i="14"/>
  <c r="F1010" i="14" l="1"/>
  <c r="G1010" i="14" s="1"/>
  <c r="E1011" i="14"/>
  <c r="E1012" i="14" l="1"/>
  <c r="F1011" i="14"/>
  <c r="G1011" i="14" s="1"/>
  <c r="F1012" i="14" l="1"/>
  <c r="G1012" i="14" s="1"/>
  <c r="E1013" i="14"/>
  <c r="E1014" i="14" l="1"/>
  <c r="F1013" i="14"/>
  <c r="G1013" i="14" s="1"/>
  <c r="F1014" i="14" l="1"/>
  <c r="G1014" i="14" s="1"/>
  <c r="E1015" i="14"/>
  <c r="E1016" i="14" l="1"/>
  <c r="F1015" i="14"/>
  <c r="G1015" i="14" s="1"/>
  <c r="F1016" i="14" l="1"/>
  <c r="G1016" i="14" s="1"/>
  <c r="E1017" i="14"/>
  <c r="F1017" i="14" l="1"/>
  <c r="G1017" i="14" s="1"/>
  <c r="E1018" i="14"/>
  <c r="F1018" i="14" l="1"/>
  <c r="G1018" i="14" s="1"/>
  <c r="E1019" i="14"/>
  <c r="E1020" i="14" l="1"/>
  <c r="F1019" i="14"/>
  <c r="G1019" i="14" s="1"/>
  <c r="F1020" i="14" l="1"/>
  <c r="G1020" i="14" s="1"/>
  <c r="E1021" i="14"/>
  <c r="E1022" i="14" l="1"/>
  <c r="F1021" i="14"/>
  <c r="G1021" i="14" s="1"/>
  <c r="F1022" i="14" l="1"/>
  <c r="G1022" i="14" s="1"/>
  <c r="E1023" i="14"/>
  <c r="F1023" i="14" l="1"/>
  <c r="G1023" i="14" s="1"/>
  <c r="E1024" i="14"/>
  <c r="E1025" i="14" l="1"/>
  <c r="F1024" i="14"/>
  <c r="G1024" i="14" s="1"/>
  <c r="F1025" i="14" l="1"/>
  <c r="G1025" i="14" s="1"/>
  <c r="E1026" i="14"/>
  <c r="F1026" i="14" l="1"/>
  <c r="G1026" i="14" s="1"/>
  <c r="E1027" i="14"/>
  <c r="E1028" i="14" l="1"/>
  <c r="F1027" i="14"/>
  <c r="G1027" i="14" s="1"/>
  <c r="F1028" i="14" l="1"/>
  <c r="G1028" i="14" s="1"/>
  <c r="E1029" i="14"/>
  <c r="F1029" i="14" l="1"/>
  <c r="G1029" i="14" s="1"/>
  <c r="E1030" i="14"/>
  <c r="E1031" i="14" l="1"/>
  <c r="F1030" i="14"/>
  <c r="G1030" i="14" s="1"/>
  <c r="E1032" i="14" l="1"/>
  <c r="F1031" i="14"/>
  <c r="G1031" i="14" s="1"/>
  <c r="F1032" i="14" l="1"/>
  <c r="G1032" i="14" s="1"/>
  <c r="E1033" i="14"/>
  <c r="F1033" i="14" l="1"/>
  <c r="G1033" i="14" s="1"/>
  <c r="E1034" i="14"/>
  <c r="F1034" i="14" l="1"/>
  <c r="G1034" i="14" s="1"/>
  <c r="E1035" i="14"/>
  <c r="E1036" i="14" l="1"/>
  <c r="F1035" i="14"/>
  <c r="G1035" i="14" s="1"/>
  <c r="E1037" i="14" l="1"/>
  <c r="F1036" i="14"/>
  <c r="G1036" i="14" s="1"/>
  <c r="E1038" i="14" l="1"/>
  <c r="F1037" i="14"/>
  <c r="G1037" i="14" s="1"/>
  <c r="E1039" i="14" l="1"/>
  <c r="F1038" i="14"/>
  <c r="G1038" i="14" s="1"/>
  <c r="F1039" i="14" l="1"/>
  <c r="G1039" i="14" s="1"/>
  <c r="E1040" i="14"/>
  <c r="F1040" i="14" l="1"/>
  <c r="G1040" i="14" s="1"/>
  <c r="E1041" i="14"/>
  <c r="F1041" i="14" l="1"/>
  <c r="G1041" i="14" s="1"/>
  <c r="E1042" i="14"/>
  <c r="E1043" i="14" l="1"/>
  <c r="F1042" i="14"/>
  <c r="G1042" i="14" s="1"/>
  <c r="E1044" i="14" l="1"/>
  <c r="F1043" i="14"/>
  <c r="G1043" i="14" s="1"/>
  <c r="F1044" i="14" l="1"/>
  <c r="G1044" i="14" s="1"/>
  <c r="E1045" i="14"/>
  <c r="F1045" i="14" l="1"/>
  <c r="G1045" i="14" s="1"/>
  <c r="E1046" i="14"/>
  <c r="F1046" i="14" l="1"/>
  <c r="G1046" i="14" s="1"/>
  <c r="E1047" i="14"/>
  <c r="F1047" i="14" l="1"/>
  <c r="G1047" i="14" s="1"/>
  <c r="E1048" i="14"/>
  <c r="F1048" i="14" l="1"/>
  <c r="G1048" i="14" s="1"/>
  <c r="E1049" i="14"/>
  <c r="F1049" i="14" l="1"/>
  <c r="G1049" i="14" s="1"/>
  <c r="E1050" i="14"/>
  <c r="F1050" i="14" l="1"/>
  <c r="G1050" i="14" s="1"/>
  <c r="E1051" i="14"/>
  <c r="F1051" i="14" l="1"/>
  <c r="G1051" i="14" s="1"/>
  <c r="E1052" i="14"/>
  <c r="F1052" i="14" l="1"/>
  <c r="G1052" i="14" s="1"/>
  <c r="E1053" i="14"/>
  <c r="F1053" i="14" l="1"/>
  <c r="G1053" i="14" s="1"/>
  <c r="E1054" i="14"/>
  <c r="F1054" i="14" l="1"/>
  <c r="G1054" i="14" s="1"/>
  <c r="E1055" i="14"/>
  <c r="F1055" i="14" l="1"/>
  <c r="G1055" i="14" s="1"/>
  <c r="E1056" i="14"/>
  <c r="F1056" i="14" l="1"/>
  <c r="G1056" i="14" s="1"/>
  <c r="E1057" i="14"/>
  <c r="E1058" i="14" l="1"/>
  <c r="F1057" i="14"/>
  <c r="G1057" i="14" s="1"/>
  <c r="F1058" i="14" l="1"/>
  <c r="G1058" i="14" s="1"/>
  <c r="E1059" i="14"/>
  <c r="E1060" i="14" l="1"/>
  <c r="F1059" i="14"/>
  <c r="G1059" i="14" s="1"/>
  <c r="E1061" i="14" l="1"/>
  <c r="F1060" i="14"/>
  <c r="G1060" i="14" s="1"/>
  <c r="F1061" i="14" l="1"/>
  <c r="G1061" i="14" s="1"/>
  <c r="E1062" i="14"/>
  <c r="F1062" i="14" l="1"/>
  <c r="G1062" i="14" s="1"/>
  <c r="E1063" i="14"/>
  <c r="F1063" i="14" l="1"/>
  <c r="G1063" i="14" s="1"/>
  <c r="E1064" i="14"/>
  <c r="F1064" i="14" l="1"/>
  <c r="G1064" i="14" s="1"/>
  <c r="E1065" i="14"/>
  <c r="F1065" i="14" l="1"/>
  <c r="G1065" i="14" s="1"/>
  <c r="E1066" i="14"/>
  <c r="F1066" i="14" l="1"/>
  <c r="G1066" i="14" s="1"/>
  <c r="E1067" i="14"/>
  <c r="E1068" i="14" l="1"/>
  <c r="F1067" i="14"/>
  <c r="G1067" i="14" s="1"/>
  <c r="F1068" i="14" l="1"/>
  <c r="G1068" i="14" s="1"/>
  <c r="E1069" i="14"/>
  <c r="E1070" i="14" l="1"/>
  <c r="F1069" i="14"/>
  <c r="G1069" i="14" s="1"/>
  <c r="E1071" i="14" l="1"/>
  <c r="F1070" i="14"/>
  <c r="G1070" i="14" s="1"/>
  <c r="F1071" i="14" l="1"/>
  <c r="G1071" i="14" s="1"/>
  <c r="E1072" i="14"/>
  <c r="F1072" i="14" l="1"/>
  <c r="G1072" i="14" s="1"/>
  <c r="E1073" i="14"/>
  <c r="F1073" i="14" l="1"/>
  <c r="G1073" i="14" s="1"/>
  <c r="E1074" i="14"/>
  <c r="F1074" i="14" l="1"/>
  <c r="G1074" i="14" s="1"/>
  <c r="E1075" i="14"/>
  <c r="E1076" i="14" l="1"/>
  <c r="F1075" i="14"/>
  <c r="G1075" i="14" s="1"/>
  <c r="E1077" i="14" l="1"/>
  <c r="F1076" i="14"/>
  <c r="G1076" i="14" s="1"/>
  <c r="F1077" i="14" l="1"/>
  <c r="G1077" i="14" s="1"/>
  <c r="E1078" i="14"/>
  <c r="E1079" i="14" l="1"/>
  <c r="F1078" i="14"/>
  <c r="G1078" i="14" s="1"/>
  <c r="F1079" i="14" l="1"/>
  <c r="G1079" i="14" s="1"/>
  <c r="E1080" i="14"/>
  <c r="F1080" i="14" l="1"/>
  <c r="G1080" i="14" s="1"/>
  <c r="E1081" i="14"/>
  <c r="F1081" i="14" l="1"/>
  <c r="G1081" i="14" s="1"/>
  <c r="E1082" i="14"/>
  <c r="F1082" i="14" l="1"/>
  <c r="G1082" i="14" s="1"/>
  <c r="E1083" i="14"/>
  <c r="F1083" i="14" l="1"/>
  <c r="G1083" i="14" s="1"/>
  <c r="E1084" i="14"/>
  <c r="E1085" i="14" l="1"/>
  <c r="F1084" i="14"/>
  <c r="G1084" i="14" s="1"/>
  <c r="E1086" i="14" l="1"/>
  <c r="F1085" i="14"/>
  <c r="G1085" i="14" s="1"/>
  <c r="F1086" i="14" l="1"/>
  <c r="G1086" i="14" s="1"/>
  <c r="E1087" i="14"/>
  <c r="F1087" i="14" l="1"/>
  <c r="G1087" i="14" s="1"/>
  <c r="E1088" i="14"/>
  <c r="F1088" i="14" l="1"/>
  <c r="G1088" i="14" s="1"/>
  <c r="E1089" i="14"/>
  <c r="F1089" i="14" l="1"/>
  <c r="G1089" i="14" s="1"/>
  <c r="E1090" i="14"/>
  <c r="E1091" i="14" l="1"/>
  <c r="F1090" i="14"/>
  <c r="G1090" i="14" s="1"/>
  <c r="E1092" i="14" l="1"/>
  <c r="F1091" i="14"/>
  <c r="G1091" i="14" s="1"/>
  <c r="F1092" i="14" l="1"/>
  <c r="G1092" i="14" s="1"/>
  <c r="E1093" i="14"/>
  <c r="E1094" i="14" l="1"/>
  <c r="F1093" i="14"/>
  <c r="G1093" i="14" s="1"/>
  <c r="F1094" i="14" l="1"/>
  <c r="G1094" i="14" s="1"/>
  <c r="E1095" i="14"/>
  <c r="F1095" i="14" l="1"/>
  <c r="G1095" i="14" s="1"/>
  <c r="E1096" i="14"/>
  <c r="F1096" i="14" l="1"/>
  <c r="G1096" i="14" s="1"/>
  <c r="E1097" i="14"/>
  <c r="F1097" i="14" l="1"/>
  <c r="G1097" i="14" s="1"/>
  <c r="E1098" i="14"/>
  <c r="E1099" i="14" l="1"/>
  <c r="F1098" i="14"/>
  <c r="G1098" i="14" s="1"/>
  <c r="E1100" i="14" l="1"/>
  <c r="F1099" i="14"/>
  <c r="G1099" i="14" s="1"/>
  <c r="F1100" i="14" l="1"/>
  <c r="G1100" i="14" s="1"/>
  <c r="E1101" i="14"/>
  <c r="F1101" i="14" l="1"/>
  <c r="G1101" i="14" s="1"/>
  <c r="E1102" i="14"/>
  <c r="E1103" i="14" l="1"/>
  <c r="F1102" i="14"/>
  <c r="G1102" i="14" s="1"/>
  <c r="E1104" i="14" l="1"/>
  <c r="F1103" i="14"/>
  <c r="G1103" i="14" s="1"/>
  <c r="F1104" i="14" l="1"/>
  <c r="G1104" i="14" s="1"/>
  <c r="E1105" i="14"/>
  <c r="F1105" i="14" l="1"/>
  <c r="G1105" i="14" s="1"/>
  <c r="E1106" i="14"/>
  <c r="F1106" i="14" l="1"/>
  <c r="G1106" i="14" s="1"/>
  <c r="E1107" i="14"/>
  <c r="F1107" i="14" l="1"/>
  <c r="G1107" i="14" s="1"/>
  <c r="E1108" i="14"/>
  <c r="E1109" i="14" l="1"/>
  <c r="F1108" i="14"/>
  <c r="G1108" i="14" s="1"/>
  <c r="E1110" i="14" l="1"/>
  <c r="F1109" i="14"/>
  <c r="G1109" i="14" s="1"/>
  <c r="F1110" i="14" l="1"/>
  <c r="G1110" i="14" s="1"/>
  <c r="E1111" i="14"/>
  <c r="E1112" i="14" l="1"/>
  <c r="F1111" i="14"/>
  <c r="G1111" i="14" s="1"/>
  <c r="F1112" i="14" l="1"/>
  <c r="G1112" i="14" s="1"/>
  <c r="E1113" i="14"/>
  <c r="F1113" i="14" l="1"/>
  <c r="G1113" i="14" s="1"/>
  <c r="E1114" i="14"/>
  <c r="F1114" i="14" l="1"/>
  <c r="G1114" i="14" s="1"/>
  <c r="E1115" i="14"/>
  <c r="E1116" i="14" l="1"/>
  <c r="F1115" i="14"/>
  <c r="G1115" i="14" s="1"/>
  <c r="F1116" i="14" l="1"/>
  <c r="G1116" i="14" s="1"/>
  <c r="E1117" i="14"/>
  <c r="F1117" i="14" l="1"/>
  <c r="G1117" i="14" s="1"/>
  <c r="E1118" i="14"/>
  <c r="F1118" i="14" l="1"/>
  <c r="G1118" i="14" s="1"/>
  <c r="E1119" i="14"/>
  <c r="F1119" i="14" l="1"/>
  <c r="G1119" i="14" s="1"/>
  <c r="E1120" i="14"/>
  <c r="F1120" i="14" l="1"/>
  <c r="G1120" i="14" s="1"/>
  <c r="E1121" i="14"/>
  <c r="E1122" i="14" l="1"/>
  <c r="F1121" i="14"/>
  <c r="G1121" i="14" s="1"/>
  <c r="F1122" i="14" l="1"/>
  <c r="G1122" i="14" s="1"/>
  <c r="E1123" i="14"/>
  <c r="E1124" i="14" l="1"/>
  <c r="F1123" i="14"/>
  <c r="G1123" i="14" s="1"/>
  <c r="F1124" i="14" l="1"/>
  <c r="G1124" i="14" s="1"/>
  <c r="E1125" i="14"/>
  <c r="F1125" i="14" l="1"/>
  <c r="G1125" i="14" s="1"/>
  <c r="E1126" i="14"/>
  <c r="F1126" i="14" l="1"/>
  <c r="G1126" i="14" s="1"/>
  <c r="E1127" i="14"/>
  <c r="E1128" i="14" l="1"/>
  <c r="F1127" i="14"/>
  <c r="G1127" i="14" s="1"/>
  <c r="E1129" i="14" l="1"/>
  <c r="F1128" i="14"/>
  <c r="G1128" i="14" s="1"/>
  <c r="F1129" i="14" l="1"/>
  <c r="G1129" i="14" s="1"/>
  <c r="E1130" i="14"/>
  <c r="E1131" i="14" l="1"/>
  <c r="F1130" i="14"/>
  <c r="G1130" i="14" s="1"/>
  <c r="F1131" i="14" l="1"/>
  <c r="G1131" i="14" s="1"/>
  <c r="E1132" i="14"/>
  <c r="F1132" i="14" l="1"/>
  <c r="G1132" i="14" s="1"/>
  <c r="E1133" i="14"/>
  <c r="E1134" i="14" l="1"/>
  <c r="F1133" i="14"/>
  <c r="G1133" i="14" s="1"/>
  <c r="F1134" i="14" l="1"/>
  <c r="G1134" i="14" s="1"/>
  <c r="E1135" i="14"/>
  <c r="F1135" i="14" l="1"/>
  <c r="G1135" i="14" s="1"/>
  <c r="E1136" i="14"/>
  <c r="E1137" i="14" l="1"/>
  <c r="F1136" i="14"/>
  <c r="G1136" i="14" s="1"/>
  <c r="F1137" i="14" l="1"/>
  <c r="G1137" i="14" s="1"/>
  <c r="E1138" i="14"/>
  <c r="E1139" i="14" l="1"/>
  <c r="F1138" i="14"/>
  <c r="G1138" i="14" s="1"/>
  <c r="E1140" i="14" l="1"/>
  <c r="F1139" i="14"/>
  <c r="G1139" i="14" s="1"/>
  <c r="F1140" i="14" l="1"/>
  <c r="G1140" i="14" s="1"/>
  <c r="E1141" i="14"/>
  <c r="E1142" i="14" l="1"/>
  <c r="F1141" i="14"/>
  <c r="G1141" i="14" s="1"/>
  <c r="F1142" i="14" l="1"/>
  <c r="G1142" i="14" s="1"/>
  <c r="E1143" i="14"/>
  <c r="E1144" i="14" l="1"/>
  <c r="F1143" i="14"/>
  <c r="G1143" i="14" s="1"/>
  <c r="E1145" i="14" l="1"/>
  <c r="F1144" i="14"/>
  <c r="G1144" i="14" s="1"/>
  <c r="F1145" i="14" l="1"/>
  <c r="G1145" i="14" s="1"/>
  <c r="E1146" i="14"/>
  <c r="F1146" i="14" l="1"/>
  <c r="G1146" i="14" s="1"/>
  <c r="E1147" i="14"/>
  <c r="E1148" i="14" l="1"/>
  <c r="F1147" i="14"/>
  <c r="G1147" i="14" s="1"/>
  <c r="F1148" i="14" l="1"/>
  <c r="G1148" i="14" s="1"/>
  <c r="E1149" i="14"/>
  <c r="F1149" i="14" l="1"/>
  <c r="G1149" i="14" s="1"/>
  <c r="E1150" i="14"/>
  <c r="F1150" i="14" l="1"/>
  <c r="G1150" i="14" s="1"/>
  <c r="E1151" i="14"/>
  <c r="E1152" i="14" l="1"/>
  <c r="F1151" i="14"/>
  <c r="G1151" i="14" s="1"/>
  <c r="E1153" i="14" l="1"/>
  <c r="F1152" i="14"/>
  <c r="G1152" i="14" s="1"/>
  <c r="E1154" i="14" l="1"/>
  <c r="F1153" i="14"/>
  <c r="G1153" i="14" s="1"/>
  <c r="F1154" i="14" l="1"/>
  <c r="G1154" i="14" s="1"/>
  <c r="E1155" i="14"/>
  <c r="F1155" i="14" l="1"/>
  <c r="G1155" i="14" s="1"/>
  <c r="E1156" i="14"/>
  <c r="F1156" i="14" l="1"/>
  <c r="G1156" i="14" s="1"/>
  <c r="E1157" i="14"/>
  <c r="F1157" i="14" l="1"/>
  <c r="G1157" i="14" s="1"/>
  <c r="E1158" i="14"/>
  <c r="F1158" i="14" l="1"/>
  <c r="G1158" i="14" s="1"/>
  <c r="E1159" i="14"/>
  <c r="E1160" i="14" l="1"/>
  <c r="F1159" i="14"/>
  <c r="G1159" i="14" s="1"/>
  <c r="F1160" i="14" l="1"/>
  <c r="G1160" i="14" s="1"/>
  <c r="E1161" i="14"/>
  <c r="F1161" i="14" l="1"/>
  <c r="G1161" i="14" s="1"/>
  <c r="E1162" i="14"/>
  <c r="E1163" i="14" l="1"/>
  <c r="F1162" i="14"/>
  <c r="G1162" i="14" s="1"/>
  <c r="E1164" i="14" l="1"/>
  <c r="F1163" i="14"/>
  <c r="G1163" i="14" s="1"/>
  <c r="F1164" i="14" l="1"/>
  <c r="G1164" i="14" s="1"/>
  <c r="E1165" i="14"/>
  <c r="E1166" i="14" l="1"/>
  <c r="F1165" i="14"/>
  <c r="G1165" i="14" s="1"/>
  <c r="F1166" i="14" l="1"/>
  <c r="G1166" i="14" s="1"/>
  <c r="E1167" i="14"/>
  <c r="F1167" i="14" l="1"/>
  <c r="G1167" i="14" s="1"/>
  <c r="E1168" i="14"/>
  <c r="E1169" i="14" l="1"/>
  <c r="F1168" i="14"/>
  <c r="G1168" i="14" s="1"/>
  <c r="E1170" i="14" l="1"/>
  <c r="F1169" i="14"/>
  <c r="G1169" i="14" s="1"/>
  <c r="F1170" i="14" l="1"/>
  <c r="G1170" i="14" s="1"/>
  <c r="E1171" i="14"/>
  <c r="F1171" i="14" l="1"/>
  <c r="G1171" i="14" s="1"/>
  <c r="E1172" i="14"/>
  <c r="F1172" i="14" l="1"/>
  <c r="G1172" i="14" s="1"/>
  <c r="E1173" i="14"/>
  <c r="F1173" i="14" l="1"/>
  <c r="G1173" i="14" s="1"/>
  <c r="E1174" i="14"/>
  <c r="E1175" i="14" l="1"/>
  <c r="F1174" i="14"/>
  <c r="G1174" i="14" s="1"/>
  <c r="E1176" i="14" l="1"/>
  <c r="F1175" i="14"/>
  <c r="G1175" i="14" s="1"/>
  <c r="F1176" i="14" l="1"/>
  <c r="G1176" i="14" s="1"/>
  <c r="E1177" i="14"/>
  <c r="F1177" i="14" l="1"/>
  <c r="G1177" i="14" s="1"/>
  <c r="E1178" i="14"/>
  <c r="F1178" i="14" l="1"/>
  <c r="G1178" i="14" s="1"/>
  <c r="E1179" i="14"/>
  <c r="E1180" i="14" l="1"/>
  <c r="F1179" i="14"/>
  <c r="G1179" i="14" s="1"/>
  <c r="F1180" i="14" l="1"/>
  <c r="G1180" i="14" s="1"/>
  <c r="E1181" i="14"/>
  <c r="F1181" i="14" l="1"/>
  <c r="G1181" i="14" s="1"/>
  <c r="E1182" i="14"/>
  <c r="F1182" i="14" l="1"/>
  <c r="G1182" i="14" s="1"/>
  <c r="E1183" i="14"/>
  <c r="F1183" i="14" l="1"/>
  <c r="G1183" i="14" s="1"/>
  <c r="E1184" i="14"/>
  <c r="F1184" i="14" l="1"/>
  <c r="G1184" i="14" s="1"/>
  <c r="E1185" i="14"/>
  <c r="F1185" i="14" l="1"/>
  <c r="G1185" i="14" s="1"/>
  <c r="E1186" i="14"/>
  <c r="F1186" i="14" l="1"/>
  <c r="G1186" i="14" s="1"/>
  <c r="E1187" i="14"/>
  <c r="E1188" i="14" l="1"/>
  <c r="F1187" i="14"/>
  <c r="G1187" i="14" s="1"/>
  <c r="F1188" i="14" l="1"/>
  <c r="G1188" i="14" s="1"/>
  <c r="E1189" i="14"/>
  <c r="E1190" i="14" l="1"/>
  <c r="F1189" i="14"/>
  <c r="G1189" i="14" s="1"/>
  <c r="E1191" i="14" l="1"/>
  <c r="F1190" i="14"/>
  <c r="G1190" i="14" s="1"/>
  <c r="E1192" i="14" l="1"/>
  <c r="F1191" i="14"/>
  <c r="G1191" i="14" s="1"/>
  <c r="F1192" i="14" l="1"/>
  <c r="G1192" i="14" s="1"/>
  <c r="E1193" i="14"/>
  <c r="F1193" i="14" l="1"/>
  <c r="G1193" i="14" s="1"/>
  <c r="E1194" i="14"/>
  <c r="E1195" i="14" l="1"/>
  <c r="F1194" i="14"/>
  <c r="G1194" i="14" s="1"/>
  <c r="F1195" i="14" l="1"/>
  <c r="G1195" i="14" s="1"/>
  <c r="E1196" i="14"/>
  <c r="F1196" i="14" l="1"/>
  <c r="G1196" i="14" s="1"/>
  <c r="E1197" i="14"/>
  <c r="F1197" i="14" l="1"/>
  <c r="G1197" i="14" s="1"/>
  <c r="E1198" i="14"/>
  <c r="F1198" i="14" l="1"/>
  <c r="G1198" i="14" s="1"/>
  <c r="E1199" i="14"/>
  <c r="E1200" i="14" l="1"/>
  <c r="F1199" i="14"/>
  <c r="G1199" i="14" s="1"/>
  <c r="E1201" i="14" l="1"/>
  <c r="F1200" i="14"/>
  <c r="G1200" i="14" s="1"/>
  <c r="E1202" i="14" l="1"/>
  <c r="F1201" i="14"/>
  <c r="G1201" i="14" s="1"/>
  <c r="E1203" i="14" l="1"/>
  <c r="F1202" i="14"/>
  <c r="G1202" i="14" s="1"/>
  <c r="F1203" i="14" l="1"/>
  <c r="G1203" i="14" s="1"/>
  <c r="E1204" i="14"/>
  <c r="F1204" i="14" l="1"/>
  <c r="G1204" i="14" s="1"/>
  <c r="E1205" i="14"/>
  <c r="E1206" i="14" l="1"/>
  <c r="F1205" i="14"/>
  <c r="G1205" i="14" s="1"/>
  <c r="F1206" i="14" l="1"/>
  <c r="G1206" i="14" s="1"/>
  <c r="E1207" i="14"/>
  <c r="F1207" i="14" l="1"/>
  <c r="G1207" i="14" s="1"/>
  <c r="E1208" i="14"/>
  <c r="F1208" i="14" l="1"/>
  <c r="G1208" i="14" s="1"/>
  <c r="E1209" i="14"/>
  <c r="F1209" i="14" l="1"/>
  <c r="G1209" i="14" s="1"/>
  <c r="E1210" i="14"/>
  <c r="F1210" i="14" l="1"/>
  <c r="G1210" i="14" s="1"/>
  <c r="E1211" i="14"/>
  <c r="E1212" i="14" l="1"/>
  <c r="F1211" i="14"/>
  <c r="G1211" i="14" s="1"/>
  <c r="F1212" i="14" l="1"/>
  <c r="G1212" i="14" s="1"/>
  <c r="E1213" i="14"/>
  <c r="F1213" i="14" l="1"/>
  <c r="G1213" i="14" s="1"/>
  <c r="E1214" i="14"/>
  <c r="E1215" i="14" l="1"/>
  <c r="F1214" i="14"/>
  <c r="G1214" i="14" s="1"/>
  <c r="F1215" i="14" l="1"/>
  <c r="G1215" i="14" s="1"/>
  <c r="E1216" i="14"/>
  <c r="F1216" i="14" l="1"/>
  <c r="G1216" i="14" s="1"/>
  <c r="E1217" i="14"/>
  <c r="F1217" i="14" l="1"/>
  <c r="G1217" i="14" s="1"/>
  <c r="E1218" i="14"/>
  <c r="F1218" i="14" l="1"/>
  <c r="G1218" i="14" s="1"/>
  <c r="E1219" i="14"/>
  <c r="E1220" i="14" l="1"/>
  <c r="F1219" i="14"/>
  <c r="G1219" i="14" s="1"/>
  <c r="F1220" i="14" l="1"/>
  <c r="G1220" i="14" s="1"/>
  <c r="E1221" i="14"/>
  <c r="F1221" i="14" l="1"/>
  <c r="G1221" i="14" s="1"/>
  <c r="E1222" i="14"/>
  <c r="F1222" i="14" l="1"/>
  <c r="G1222" i="14" s="1"/>
  <c r="E1223" i="14"/>
  <c r="E1224" i="14" l="1"/>
  <c r="F1223" i="14"/>
  <c r="G1223" i="14" s="1"/>
  <c r="F1224" i="14" l="1"/>
  <c r="G1224" i="14" s="1"/>
  <c r="E1225" i="14"/>
  <c r="F1225" i="14" l="1"/>
  <c r="G1225" i="14" s="1"/>
  <c r="E1226" i="14"/>
  <c r="E1227" i="14" l="1"/>
  <c r="F1226" i="14"/>
  <c r="G1226" i="14" s="1"/>
  <c r="E1228" i="14" l="1"/>
  <c r="F1227" i="14"/>
  <c r="G1227" i="14" s="1"/>
  <c r="F1228" i="14" l="1"/>
  <c r="G1228" i="14" s="1"/>
  <c r="E1229" i="14"/>
  <c r="F1229" i="14" l="1"/>
  <c r="G1229" i="14" s="1"/>
  <c r="E1230" i="14"/>
  <c r="E1231" i="14" l="1"/>
  <c r="F1230" i="14"/>
  <c r="G1230" i="14" s="1"/>
  <c r="F1231" i="14" l="1"/>
  <c r="G1231" i="14" s="1"/>
  <c r="E1232" i="14"/>
  <c r="F1232" i="14" l="1"/>
  <c r="G1232" i="14" s="1"/>
  <c r="E1233" i="14"/>
  <c r="F1233" i="14" l="1"/>
  <c r="G1233" i="14" s="1"/>
  <c r="E1234" i="14"/>
  <c r="E1235" i="14" l="1"/>
  <c r="F1234" i="14"/>
  <c r="G1234" i="14" s="1"/>
  <c r="E1236" i="14" l="1"/>
  <c r="F1235" i="14"/>
  <c r="G1235" i="14" s="1"/>
  <c r="F1236" i="14" l="1"/>
  <c r="G1236" i="14" s="1"/>
  <c r="E1237" i="14"/>
  <c r="E1238" i="14" l="1"/>
  <c r="F1237" i="14"/>
  <c r="G1237" i="14" s="1"/>
  <c r="E1239" i="14" l="1"/>
  <c r="F1238" i="14"/>
  <c r="G1238" i="14" s="1"/>
  <c r="F1239" i="14" l="1"/>
  <c r="G1239" i="14" s="1"/>
  <c r="E1240" i="14"/>
  <c r="E1241" i="14" l="1"/>
  <c r="F1240" i="14"/>
  <c r="G1240" i="14" s="1"/>
  <c r="F1241" i="14" l="1"/>
  <c r="G1241" i="14" s="1"/>
  <c r="E1242" i="14"/>
  <c r="E1243" i="14" l="1"/>
  <c r="F1242" i="14"/>
  <c r="G1242" i="14" s="1"/>
  <c r="E1244" i="14" l="1"/>
  <c r="F1243" i="14"/>
  <c r="G1243" i="14" s="1"/>
  <c r="E1245" i="14" l="1"/>
  <c r="F1244" i="14"/>
  <c r="G1244" i="14" s="1"/>
  <c r="E1246" i="14" l="1"/>
  <c r="F1245" i="14"/>
  <c r="G1245" i="14" s="1"/>
  <c r="E1247" i="14" l="1"/>
  <c r="F1246" i="14"/>
  <c r="G1246" i="14" s="1"/>
  <c r="F1247" i="14" l="1"/>
  <c r="G1247" i="14" s="1"/>
  <c r="E1248" i="14"/>
  <c r="E1249" i="14" l="1"/>
  <c r="F1248" i="14"/>
  <c r="G1248" i="14" s="1"/>
  <c r="F1249" i="14" l="1"/>
  <c r="G1249" i="14" s="1"/>
  <c r="E1250" i="14"/>
  <c r="E1251" i="14" l="1"/>
  <c r="F1250" i="14"/>
  <c r="G1250" i="14" s="1"/>
  <c r="E1252" i="14" l="1"/>
  <c r="F1251" i="14"/>
  <c r="G1251" i="14" s="1"/>
  <c r="F1252" i="14" l="1"/>
  <c r="G1252" i="14" s="1"/>
  <c r="E1253" i="14"/>
  <c r="E1254" i="14" l="1"/>
  <c r="F1253" i="14"/>
  <c r="G1253" i="14" s="1"/>
  <c r="F1254" i="14" l="1"/>
  <c r="G1254" i="14" s="1"/>
  <c r="E1255" i="14"/>
  <c r="F1255" i="14" l="1"/>
  <c r="G1255" i="14" s="1"/>
  <c r="E1256" i="14"/>
  <c r="F1256" i="14" l="1"/>
  <c r="G1256" i="14" s="1"/>
  <c r="E1257" i="14"/>
  <c r="F1257" i="14" l="1"/>
  <c r="G1257" i="14" s="1"/>
  <c r="E1258" i="14"/>
  <c r="E1259" i="14" l="1"/>
  <c r="F1258" i="14"/>
  <c r="G1258" i="14" s="1"/>
  <c r="F1259" i="14" l="1"/>
  <c r="G1259" i="14" s="1"/>
  <c r="E1260" i="14"/>
  <c r="F1260" i="14" l="1"/>
  <c r="G1260" i="14" s="1"/>
  <c r="E1261" i="14"/>
  <c r="E1262" i="14" l="1"/>
  <c r="F1261" i="14"/>
  <c r="G1261" i="14" s="1"/>
  <c r="E1263" i="14" l="1"/>
  <c r="F1262" i="14"/>
  <c r="G1262" i="14" s="1"/>
  <c r="E1264" i="14" l="1"/>
  <c r="F1263" i="14"/>
  <c r="G1263" i="14" s="1"/>
  <c r="F1264" i="14" l="1"/>
  <c r="G1264" i="14" s="1"/>
  <c r="E1265" i="14"/>
  <c r="F1265" i="14" l="1"/>
  <c r="G1265" i="14" s="1"/>
  <c r="E1266" i="14"/>
  <c r="F1266" i="14" l="1"/>
  <c r="G1266" i="14" s="1"/>
  <c r="E1267" i="14"/>
  <c r="F1267" i="14" l="1"/>
  <c r="G1267" i="14" s="1"/>
  <c r="E1268" i="14"/>
  <c r="E1269" i="14" l="1"/>
  <c r="F1268" i="14"/>
  <c r="G1268" i="14" s="1"/>
  <c r="F1269" i="14" l="1"/>
  <c r="G1269" i="14" s="1"/>
  <c r="E1270" i="14"/>
  <c r="E1271" i="14" l="1"/>
  <c r="F1270" i="14"/>
  <c r="G1270" i="14" s="1"/>
  <c r="E1272" i="14" l="1"/>
  <c r="F1271" i="14"/>
  <c r="G1271" i="14" s="1"/>
  <c r="E1273" i="14" l="1"/>
  <c r="F1272" i="14"/>
  <c r="G1272" i="14" s="1"/>
  <c r="F1273" i="14" l="1"/>
  <c r="G1273" i="14" s="1"/>
  <c r="E1274" i="14"/>
  <c r="F1274" i="14" l="1"/>
  <c r="G1274" i="14" s="1"/>
  <c r="E1275" i="14"/>
  <c r="E1276" i="14" l="1"/>
  <c r="F1275" i="14"/>
  <c r="G1275" i="14" s="1"/>
  <c r="F1276" i="14" l="1"/>
  <c r="G1276" i="14" s="1"/>
  <c r="E1277" i="14"/>
  <c r="F1277" i="14" l="1"/>
  <c r="G1277" i="14" s="1"/>
  <c r="E1278" i="14"/>
  <c r="F1278" i="14" l="1"/>
  <c r="G1278" i="14" s="1"/>
  <c r="E1279" i="14"/>
  <c r="F1279" i="14" l="1"/>
  <c r="G1279" i="14" s="1"/>
  <c r="E1280" i="14"/>
  <c r="F1280" i="14" l="1"/>
  <c r="G1280" i="14" s="1"/>
  <c r="E1281" i="14"/>
  <c r="F1281" i="14" l="1"/>
  <c r="G1281" i="14" s="1"/>
  <c r="E1282" i="14"/>
  <c r="E1283" i="14" l="1"/>
  <c r="F1282" i="14"/>
  <c r="G1282" i="14" s="1"/>
  <c r="F1283" i="14" l="1"/>
  <c r="G1283" i="14" s="1"/>
  <c r="E1284" i="14"/>
  <c r="E1285" i="14" l="1"/>
  <c r="F1284" i="14"/>
  <c r="G1284" i="14" s="1"/>
  <c r="E1286" i="14" l="1"/>
  <c r="F1285" i="14"/>
  <c r="G1285" i="14" s="1"/>
  <c r="F1286" i="14" l="1"/>
  <c r="G1286" i="14" s="1"/>
  <c r="E1287" i="14"/>
  <c r="E1288" i="14" l="1"/>
  <c r="F1287" i="14"/>
  <c r="G1287" i="14" s="1"/>
  <c r="E1289" i="14" l="1"/>
  <c r="F1288" i="14"/>
  <c r="G1288" i="14" s="1"/>
  <c r="F1289" i="14" l="1"/>
  <c r="G1289" i="14" s="1"/>
  <c r="E1290" i="14"/>
  <c r="F1290" i="14" l="1"/>
  <c r="G1290" i="14" s="1"/>
  <c r="E1291" i="14"/>
  <c r="E1292" i="14" l="1"/>
  <c r="F1291" i="14"/>
  <c r="G1291" i="14" s="1"/>
  <c r="F1292" i="14" l="1"/>
  <c r="G1292" i="14" s="1"/>
  <c r="E1293" i="14"/>
  <c r="E1294" i="14" l="1"/>
  <c r="F1293" i="14"/>
  <c r="G1293" i="14" s="1"/>
  <c r="F1294" i="14" l="1"/>
  <c r="G1294" i="14" s="1"/>
  <c r="E1295" i="14"/>
  <c r="E1296" i="14" l="1"/>
  <c r="F1295" i="14"/>
  <c r="G1295" i="14" s="1"/>
  <c r="E1297" i="14" l="1"/>
  <c r="F1296" i="14"/>
  <c r="G1296" i="14" s="1"/>
  <c r="F1297" i="14" l="1"/>
  <c r="G1297" i="14" s="1"/>
  <c r="E1298" i="14"/>
  <c r="F1298" i="14" l="1"/>
  <c r="G1298" i="14" s="1"/>
  <c r="E1299" i="14"/>
  <c r="E1300" i="14" l="1"/>
  <c r="F1299" i="14"/>
  <c r="G1299" i="14" s="1"/>
  <c r="F1300" i="14" l="1"/>
  <c r="G1300" i="14" s="1"/>
  <c r="E1301" i="14"/>
  <c r="E1302" i="14" l="1"/>
  <c r="F1301" i="14"/>
  <c r="G1301" i="14" s="1"/>
  <c r="F1302" i="14" l="1"/>
  <c r="G1302" i="14" s="1"/>
  <c r="E1303" i="14"/>
  <c r="F1303" i="14" l="1"/>
  <c r="G1303" i="14" s="1"/>
  <c r="E1304" i="14"/>
  <c r="F1304" i="14" l="1"/>
  <c r="G1304" i="14" s="1"/>
  <c r="E1305" i="14"/>
  <c r="F1305" i="14" l="1"/>
  <c r="G1305" i="14" s="1"/>
  <c r="E1306" i="14"/>
  <c r="E1307" i="14" l="1"/>
  <c r="F1306" i="14"/>
  <c r="G1306" i="14" s="1"/>
  <c r="E1308" i="14" l="1"/>
  <c r="F1307" i="14"/>
  <c r="G1307" i="14" s="1"/>
  <c r="F1308" i="14" l="1"/>
  <c r="G1308" i="14" s="1"/>
  <c r="E1309" i="14"/>
  <c r="F1309" i="14" l="1"/>
  <c r="G1309" i="14" s="1"/>
  <c r="E1310" i="14"/>
  <c r="F1310" i="14" l="1"/>
  <c r="G1310" i="14" s="1"/>
  <c r="E1311" i="14"/>
  <c r="E1312" i="14" l="1"/>
  <c r="F1311" i="14"/>
  <c r="G1311" i="14" s="1"/>
  <c r="F1312" i="14" l="1"/>
  <c r="G1312" i="14" s="1"/>
  <c r="E1313" i="14"/>
  <c r="F1313" i="14" l="1"/>
  <c r="G1313" i="14" s="1"/>
  <c r="E1314" i="14"/>
  <c r="E1315" i="14" l="1"/>
  <c r="F1314" i="14"/>
  <c r="G1314" i="14" s="1"/>
  <c r="F1315" i="14" l="1"/>
  <c r="G1315" i="14" s="1"/>
  <c r="E1316" i="14"/>
  <c r="E1317" i="14" l="1"/>
  <c r="F1316" i="14"/>
  <c r="G1316" i="14" s="1"/>
  <c r="E1318" i="14" l="1"/>
  <c r="F1317" i="14"/>
  <c r="G1317" i="14" s="1"/>
  <c r="F1318" i="14" l="1"/>
  <c r="G1318" i="14" s="1"/>
  <c r="E1319" i="14"/>
  <c r="F1319" i="14" l="1"/>
  <c r="G1319" i="14" s="1"/>
  <c r="E1320" i="14"/>
  <c r="E1321" i="14" l="1"/>
  <c r="F1320" i="14"/>
  <c r="G1320" i="14" s="1"/>
  <c r="E1322" i="14" l="1"/>
  <c r="F1321" i="14"/>
  <c r="G1321" i="14" s="1"/>
  <c r="F1322" i="14" l="1"/>
  <c r="G1322" i="14" s="1"/>
  <c r="E1323" i="14"/>
  <c r="E1324" i="14" l="1"/>
  <c r="F1323" i="14"/>
  <c r="G1323" i="14" s="1"/>
  <c r="F1324" i="14" l="1"/>
  <c r="G1324" i="14" s="1"/>
  <c r="E1325" i="14"/>
  <c r="E1326" i="14" l="1"/>
  <c r="F1325" i="14"/>
  <c r="G1325" i="14" s="1"/>
  <c r="E1327" i="14" l="1"/>
  <c r="F1326" i="14"/>
  <c r="G1326" i="14" s="1"/>
  <c r="F1327" i="14" l="1"/>
  <c r="G1327" i="14" s="1"/>
  <c r="E1328" i="14"/>
  <c r="F1328" i="14" l="1"/>
  <c r="G1328" i="14" s="1"/>
  <c r="E1329" i="14"/>
  <c r="F1329" i="14" l="1"/>
  <c r="G1329" i="14" s="1"/>
  <c r="E1330" i="14"/>
  <c r="E1331" i="14" l="1"/>
  <c r="F1330" i="14"/>
  <c r="G1330" i="14" s="1"/>
  <c r="F1331" i="14" l="1"/>
  <c r="G1331" i="14" s="1"/>
  <c r="E1332" i="14"/>
  <c r="F1332" i="14" l="1"/>
  <c r="G1332" i="14" s="1"/>
  <c r="E1333" i="14"/>
  <c r="F1333" i="14" l="1"/>
  <c r="G1333" i="14" s="1"/>
  <c r="E1334" i="14"/>
  <c r="F1334" i="14" l="1"/>
  <c r="G1334" i="14" s="1"/>
  <c r="E1335" i="14"/>
  <c r="E1336" i="14" l="1"/>
  <c r="F1335" i="14"/>
  <c r="G1335" i="14" s="1"/>
  <c r="F1336" i="14" l="1"/>
  <c r="G1336" i="14" s="1"/>
  <c r="E1337" i="14"/>
  <c r="E1338" i="14" l="1"/>
  <c r="F1337" i="14"/>
  <c r="G1337" i="14" s="1"/>
  <c r="E1339" i="14" l="1"/>
  <c r="F1338" i="14"/>
  <c r="G1338" i="14" s="1"/>
  <c r="F1339" i="14" l="1"/>
  <c r="G1339" i="14" s="1"/>
  <c r="E1340" i="14"/>
  <c r="E1341" i="14" l="1"/>
  <c r="F1340" i="14"/>
  <c r="G1340" i="14" s="1"/>
  <c r="F1341" i="14" l="1"/>
  <c r="G1341" i="14" s="1"/>
  <c r="E1342" i="14"/>
  <c r="E1343" i="14" l="1"/>
  <c r="F1342" i="14"/>
  <c r="G1342" i="14" s="1"/>
  <c r="F1343" i="14" l="1"/>
  <c r="G1343" i="14" s="1"/>
  <c r="E1344" i="14"/>
  <c r="E1345" i="14" l="1"/>
  <c r="F1344" i="14"/>
  <c r="G1344" i="14" s="1"/>
  <c r="F1345" i="14" l="1"/>
  <c r="G1345" i="14" s="1"/>
  <c r="E1346" i="14"/>
  <c r="F1346" i="14" l="1"/>
  <c r="G1346" i="14" s="1"/>
  <c r="E1347" i="14"/>
  <c r="F1347" i="14" l="1"/>
  <c r="G1347" i="14" s="1"/>
  <c r="E1348" i="14"/>
  <c r="E1349" i="14" l="1"/>
  <c r="F1348" i="14"/>
  <c r="G1348" i="14" s="1"/>
  <c r="F1349" i="14" l="1"/>
  <c r="G1349" i="14" s="1"/>
  <c r="E1350" i="14"/>
  <c r="F1350" i="14" l="1"/>
  <c r="G1350" i="14" s="1"/>
  <c r="E1351" i="14"/>
  <c r="E1352" i="14" l="1"/>
  <c r="F1351" i="14"/>
  <c r="G1351" i="14" s="1"/>
  <c r="F1352" i="14" l="1"/>
  <c r="G1352" i="14" s="1"/>
  <c r="E1353" i="14"/>
  <c r="E1354" i="14" l="1"/>
  <c r="F1353" i="14"/>
  <c r="G1353" i="14" s="1"/>
  <c r="E1355" i="14" l="1"/>
  <c r="F1354" i="14"/>
  <c r="G1354" i="14" s="1"/>
  <c r="E1356" i="14" l="1"/>
  <c r="F1355" i="14"/>
  <c r="G1355" i="14" s="1"/>
  <c r="F1356" i="14" l="1"/>
  <c r="G1356" i="14" s="1"/>
  <c r="E1357" i="14"/>
  <c r="F1357" i="14" l="1"/>
  <c r="G1357" i="14" s="1"/>
  <c r="E1358" i="14"/>
  <c r="E1359" i="14" l="1"/>
  <c r="F1358" i="14"/>
  <c r="G1358" i="14" s="1"/>
  <c r="E1360" i="14" l="1"/>
  <c r="F1359" i="14"/>
  <c r="G1359" i="14" s="1"/>
  <c r="F1360" i="14" l="1"/>
  <c r="G1360" i="14" s="1"/>
  <c r="E1361" i="14"/>
  <c r="E1362" i="14" l="1"/>
  <c r="F1361" i="14"/>
  <c r="G1361" i="14" s="1"/>
  <c r="E1363" i="14" l="1"/>
  <c r="F1362" i="14"/>
  <c r="G1362" i="14" s="1"/>
  <c r="E1364" i="14" l="1"/>
  <c r="F1363" i="14"/>
  <c r="G1363" i="14" s="1"/>
  <c r="F1364" i="14" l="1"/>
  <c r="G1364" i="14" s="1"/>
  <c r="E1365" i="14"/>
  <c r="E1366" i="14" l="1"/>
  <c r="F1365" i="14"/>
  <c r="G1365" i="14" s="1"/>
  <c r="F1366" i="14" l="1"/>
  <c r="G1366" i="14" s="1"/>
  <c r="E1367" i="14"/>
  <c r="F1367" i="14" l="1"/>
  <c r="G1367" i="14" s="1"/>
  <c r="E1368" i="14"/>
  <c r="E1369" i="14" l="1"/>
  <c r="F1368" i="14"/>
  <c r="G1368" i="14" s="1"/>
  <c r="E1370" i="14" l="1"/>
  <c r="F1369" i="14"/>
  <c r="G1369" i="14" s="1"/>
  <c r="F1370" i="14" l="1"/>
  <c r="G1370" i="14" s="1"/>
  <c r="E1371" i="14"/>
  <c r="F1371" i="14" l="1"/>
  <c r="G1371" i="14" s="1"/>
  <c r="E1372" i="14"/>
  <c r="E1373" i="14" l="1"/>
  <c r="F1372" i="14"/>
  <c r="G1372" i="14" s="1"/>
  <c r="E1374" i="14" l="1"/>
  <c r="F1373" i="14"/>
  <c r="G1373" i="14" s="1"/>
  <c r="E1375" i="14" l="1"/>
  <c r="F1374" i="14"/>
  <c r="G1374" i="14" s="1"/>
  <c r="E1376" i="14" l="1"/>
  <c r="F1375" i="14"/>
  <c r="G1375" i="14" s="1"/>
  <c r="E1377" i="14" l="1"/>
  <c r="F1376" i="14"/>
  <c r="G1376" i="14" s="1"/>
  <c r="E1378" i="14" l="1"/>
  <c r="F1377" i="14"/>
  <c r="G1377" i="14" s="1"/>
  <c r="F1378" i="14" l="1"/>
  <c r="G1378" i="14" s="1"/>
  <c r="E1379" i="14"/>
  <c r="F1379" i="14" l="1"/>
  <c r="G1379" i="14" s="1"/>
  <c r="E1380" i="14"/>
  <c r="E1381" i="14" l="1"/>
  <c r="F1380" i="14"/>
  <c r="G1380" i="14" s="1"/>
  <c r="F1381" i="14" l="1"/>
  <c r="G1381" i="14" s="1"/>
  <c r="E1382" i="14"/>
  <c r="E1383" i="14" l="1"/>
  <c r="F1382" i="14"/>
  <c r="G1382" i="14" s="1"/>
  <c r="F1383" i="14" l="1"/>
  <c r="G1383" i="14" s="1"/>
  <c r="E1384" i="14"/>
  <c r="E1385" i="14" l="1"/>
  <c r="F1384" i="14"/>
  <c r="G1384" i="14" s="1"/>
  <c r="E1386" i="14" l="1"/>
  <c r="F1385" i="14"/>
  <c r="G1385" i="14" s="1"/>
  <c r="E1387" i="14" l="1"/>
  <c r="F1386" i="14"/>
  <c r="G1386" i="14" s="1"/>
  <c r="F1387" i="14" l="1"/>
  <c r="G1387" i="14" s="1"/>
  <c r="E1388" i="14"/>
  <c r="E1389" i="14" l="1"/>
  <c r="F1388" i="14"/>
  <c r="G1388" i="14" s="1"/>
  <c r="F1389" i="14" l="1"/>
  <c r="G1389" i="14" s="1"/>
  <c r="E1390" i="14"/>
  <c r="E1391" i="14" l="1"/>
  <c r="F1390" i="14"/>
  <c r="G1390" i="14" s="1"/>
  <c r="E1392" i="14" l="1"/>
  <c r="F1391" i="14"/>
  <c r="G1391" i="14" s="1"/>
  <c r="F1392" i="14" l="1"/>
  <c r="G1392" i="14" s="1"/>
  <c r="E1393" i="14"/>
  <c r="F1393" i="14" l="1"/>
  <c r="G1393" i="14" s="1"/>
  <c r="E1394" i="14"/>
  <c r="E1395" i="14" l="1"/>
  <c r="F1394" i="14"/>
  <c r="G1394" i="14" s="1"/>
  <c r="E1396" i="14" l="1"/>
  <c r="F1395" i="14"/>
  <c r="G1395" i="14" s="1"/>
  <c r="F1396" i="14" l="1"/>
  <c r="G1396" i="14" s="1"/>
  <c r="E1397" i="14"/>
  <c r="F1397" i="14" l="1"/>
  <c r="G1397" i="14" s="1"/>
  <c r="E1398" i="14"/>
  <c r="E1399" i="14" l="1"/>
  <c r="F1398" i="14"/>
  <c r="G1398" i="14" s="1"/>
  <c r="F1399" i="14" l="1"/>
  <c r="G1399" i="14" s="1"/>
  <c r="E1400" i="14"/>
  <c r="E1401" i="14" l="1"/>
  <c r="F1400" i="14"/>
  <c r="G1400" i="14" s="1"/>
  <c r="F1401" i="14" l="1"/>
  <c r="G1401" i="14" s="1"/>
  <c r="E1402" i="14"/>
  <c r="F1402" i="14" l="1"/>
  <c r="G1402" i="14" s="1"/>
  <c r="E1403" i="14"/>
  <c r="F1403" i="14" l="1"/>
  <c r="G1403" i="14" s="1"/>
  <c r="E1404" i="14"/>
  <c r="F1404" i="14" l="1"/>
  <c r="G1404" i="14" s="1"/>
  <c r="E1405" i="14"/>
  <c r="F1405" i="14" l="1"/>
  <c r="G1405" i="14" s="1"/>
  <c r="E1406" i="14"/>
  <c r="F1406" i="14" l="1"/>
  <c r="G1406" i="14" s="1"/>
  <c r="E1407" i="14"/>
  <c r="E1408" i="14" l="1"/>
  <c r="F1407" i="14"/>
  <c r="G1407" i="14" s="1"/>
  <c r="F1408" i="14" l="1"/>
  <c r="G1408" i="14" s="1"/>
  <c r="E1409" i="14"/>
  <c r="E1410" i="14" l="1"/>
  <c r="F1409" i="14"/>
  <c r="G1409" i="14" s="1"/>
  <c r="E1411" i="14" l="1"/>
  <c r="F1410" i="14"/>
  <c r="G1410" i="14" s="1"/>
  <c r="F1411" i="14" l="1"/>
  <c r="G1411" i="14" s="1"/>
  <c r="E1412" i="14"/>
  <c r="E1413" i="14" l="1"/>
  <c r="F1412" i="14"/>
  <c r="G1412" i="14" s="1"/>
  <c r="E1414" i="14" l="1"/>
  <c r="F1413" i="14"/>
  <c r="G1413" i="14" s="1"/>
  <c r="E1415" i="14" l="1"/>
  <c r="F1414" i="14"/>
  <c r="G1414" i="14" s="1"/>
  <c r="E1416" i="14" l="1"/>
  <c r="F1415" i="14"/>
  <c r="G1415" i="14" s="1"/>
  <c r="F1416" i="14" l="1"/>
  <c r="G1416" i="14" s="1"/>
  <c r="E1417" i="14"/>
  <c r="E1418" i="14" l="1"/>
  <c r="F1417" i="14"/>
  <c r="G1417" i="14" s="1"/>
  <c r="F1418" i="14" l="1"/>
  <c r="G1418" i="14" s="1"/>
  <c r="E1419" i="14"/>
  <c r="E1420" i="14" l="1"/>
  <c r="F1419" i="14"/>
  <c r="G1419" i="14" s="1"/>
  <c r="E1421" i="14" l="1"/>
  <c r="F1420" i="14"/>
  <c r="G1420" i="14" s="1"/>
  <c r="E1422" i="14" l="1"/>
  <c r="F1421" i="14"/>
  <c r="G1421" i="14" s="1"/>
  <c r="F1422" i="14" l="1"/>
  <c r="G1422" i="14" s="1"/>
  <c r="E1423" i="14"/>
  <c r="F1423" i="14" l="1"/>
  <c r="G1423" i="14" s="1"/>
  <c r="E1424" i="14"/>
  <c r="E1425" i="14" l="1"/>
  <c r="F1424" i="14"/>
  <c r="G1424" i="14" s="1"/>
  <c r="F1425" i="14" l="1"/>
  <c r="G1425" i="14" s="1"/>
  <c r="E1426" i="14"/>
  <c r="E1427" i="14" l="1"/>
  <c r="F1426" i="14"/>
  <c r="G1426" i="14" s="1"/>
  <c r="E1428" i="14" l="1"/>
  <c r="F1427" i="14"/>
  <c r="G1427" i="14" s="1"/>
  <c r="E1429" i="14" l="1"/>
  <c r="F1428" i="14"/>
  <c r="G1428" i="14" s="1"/>
  <c r="E1430" i="14" l="1"/>
  <c r="F1429" i="14"/>
  <c r="G1429" i="14" s="1"/>
  <c r="F1430" i="14" l="1"/>
  <c r="G1430" i="14" s="1"/>
  <c r="E1431" i="14"/>
  <c r="E1432" i="14" l="1"/>
  <c r="F1431" i="14"/>
  <c r="G1431" i="14" s="1"/>
  <c r="F1432" i="14" l="1"/>
  <c r="G1432" i="14" s="1"/>
  <c r="E1433" i="14"/>
  <c r="F1433" i="14" l="1"/>
  <c r="G1433" i="14" s="1"/>
  <c r="E1434" i="14"/>
  <c r="F1434" i="14" l="1"/>
  <c r="G1434" i="14" s="1"/>
  <c r="E1435" i="14"/>
  <c r="F1435" i="14" l="1"/>
  <c r="G1435" i="14" s="1"/>
  <c r="E1436" i="14"/>
  <c r="F1436" i="14" l="1"/>
  <c r="G1436" i="14" s="1"/>
  <c r="E1437" i="14"/>
  <c r="F1437" i="14" l="1"/>
  <c r="G1437" i="14" s="1"/>
  <c r="E1438" i="14"/>
  <c r="F1438" i="14" l="1"/>
  <c r="G1438" i="14" s="1"/>
  <c r="E1439" i="14"/>
  <c r="E1440" i="14" l="1"/>
  <c r="F1439" i="14"/>
  <c r="G1439" i="14" s="1"/>
  <c r="E1441" i="14" l="1"/>
  <c r="F1440" i="14"/>
  <c r="G1440" i="14" s="1"/>
  <c r="E1442" i="14" l="1"/>
  <c r="F1441" i="14"/>
  <c r="G1441" i="14" s="1"/>
  <c r="F1442" i="14" l="1"/>
  <c r="G1442" i="14" s="1"/>
  <c r="E1443" i="14"/>
  <c r="F1443" i="14" l="1"/>
  <c r="G1443" i="14" s="1"/>
  <c r="E1444" i="14"/>
  <c r="F1444" i="14" l="1"/>
  <c r="G1444" i="14" s="1"/>
  <c r="E1445" i="14"/>
  <c r="E1446" i="14" l="1"/>
  <c r="F1445" i="14"/>
  <c r="G1445" i="14" s="1"/>
  <c r="E1447" i="14" l="1"/>
  <c r="F1446" i="14"/>
  <c r="G1446" i="14" s="1"/>
  <c r="F1447" i="14" l="1"/>
  <c r="G1447" i="14" s="1"/>
  <c r="E1448" i="14"/>
  <c r="F1448" i="14" l="1"/>
  <c r="G1448" i="14" s="1"/>
  <c r="E1449" i="14"/>
  <c r="F1449" i="14" l="1"/>
  <c r="G1449" i="14" s="1"/>
  <c r="E1450" i="14"/>
  <c r="F1450" i="14" l="1"/>
  <c r="G1450" i="14" s="1"/>
  <c r="E1451" i="14"/>
  <c r="F1451" i="14" l="1"/>
  <c r="G1451" i="14" s="1"/>
  <c r="E1452" i="14"/>
  <c r="E1453" i="14" l="1"/>
  <c r="F1452" i="14"/>
  <c r="G1452" i="14" s="1"/>
  <c r="F1453" i="14" l="1"/>
  <c r="G1453" i="14" s="1"/>
  <c r="E1454" i="14"/>
  <c r="E1455" i="14" l="1"/>
  <c r="F1454" i="14"/>
  <c r="G1454" i="14" s="1"/>
  <c r="E1456" i="14" l="1"/>
  <c r="F1455" i="14"/>
  <c r="G1455" i="14" s="1"/>
  <c r="F1456" i="14" l="1"/>
  <c r="G1456" i="14" s="1"/>
  <c r="E1457" i="14"/>
  <c r="F1457" i="14" l="1"/>
  <c r="G1457" i="14" s="1"/>
  <c r="E1458" i="14"/>
  <c r="E1459" i="14" l="1"/>
  <c r="F1458" i="14"/>
  <c r="G1458" i="14" s="1"/>
  <c r="F1459" i="14" l="1"/>
  <c r="G1459" i="14" s="1"/>
  <c r="E1460" i="14"/>
  <c r="F1460" i="14" l="1"/>
  <c r="G1460" i="14" s="1"/>
  <c r="E1461" i="14"/>
  <c r="F1461" i="14" l="1"/>
  <c r="G1461" i="14" s="1"/>
  <c r="E1462" i="14"/>
  <c r="F1462" i="14" l="1"/>
  <c r="G1462" i="14" s="1"/>
  <c r="E1463" i="14"/>
  <c r="E1464" i="14" l="1"/>
  <c r="F1463" i="14"/>
  <c r="G1463" i="14" s="1"/>
  <c r="F1464" i="14" l="1"/>
  <c r="G1464" i="14" s="1"/>
  <c r="E1465" i="14"/>
  <c r="E1466" i="14" l="1"/>
  <c r="F1465" i="14"/>
  <c r="G1465" i="14" s="1"/>
  <c r="E1467" i="14" l="1"/>
  <c r="F1466" i="14"/>
  <c r="G1466" i="14" s="1"/>
  <c r="E1468" i="14" l="1"/>
  <c r="F1467" i="14"/>
  <c r="G1467" i="14" s="1"/>
  <c r="F1468" i="14" l="1"/>
  <c r="G1468" i="14" s="1"/>
  <c r="E1469" i="14"/>
  <c r="F1469" i="14" l="1"/>
  <c r="G1469" i="14" s="1"/>
  <c r="E1470" i="14"/>
  <c r="E1471" i="14" l="1"/>
  <c r="F1470" i="14"/>
  <c r="G1470" i="14" s="1"/>
  <c r="E1472" i="14" l="1"/>
  <c r="F1471" i="14"/>
  <c r="G1471" i="14" s="1"/>
  <c r="F1472" i="14" l="1"/>
  <c r="G1472" i="14" s="1"/>
  <c r="E1473" i="14"/>
  <c r="F1473" i="14" l="1"/>
  <c r="G1473" i="14" s="1"/>
  <c r="E1474" i="14"/>
  <c r="E1475" i="14" l="1"/>
  <c r="F1474" i="14"/>
  <c r="G1474" i="14" s="1"/>
  <c r="F1475" i="14" l="1"/>
  <c r="G1475" i="14" s="1"/>
  <c r="E1476" i="14"/>
  <c r="E1477" i="14" l="1"/>
  <c r="F1476" i="14"/>
  <c r="G1476" i="14" s="1"/>
  <c r="E1478" i="14" l="1"/>
  <c r="F1477" i="14"/>
  <c r="G1477" i="14" s="1"/>
  <c r="E1479" i="14" l="1"/>
  <c r="F1478" i="14"/>
  <c r="G1478" i="14" s="1"/>
  <c r="F1479" i="14" l="1"/>
  <c r="G1479" i="14" s="1"/>
  <c r="E1480" i="14"/>
  <c r="F1480" i="14" l="1"/>
  <c r="G1480" i="14" s="1"/>
  <c r="E1481" i="14"/>
  <c r="F1481" i="14" l="1"/>
  <c r="G1481" i="14" s="1"/>
  <c r="E1482" i="14"/>
  <c r="E1483" i="14" l="1"/>
  <c r="F1482" i="14"/>
  <c r="G1482" i="14" s="1"/>
  <c r="E1484" i="14" l="1"/>
  <c r="F1483" i="14"/>
  <c r="G1483" i="14" s="1"/>
  <c r="F1484" i="14" l="1"/>
  <c r="G1484" i="14" s="1"/>
  <c r="E1485" i="14"/>
  <c r="F1485" i="14" l="1"/>
  <c r="G1485" i="14" s="1"/>
  <c r="E1486" i="14"/>
  <c r="E1487" i="14" l="1"/>
  <c r="F1486" i="14"/>
  <c r="G1486" i="14" s="1"/>
  <c r="E1488" i="14" l="1"/>
  <c r="F1487" i="14"/>
  <c r="G1487" i="14" s="1"/>
  <c r="E1489" i="14" l="1"/>
  <c r="F1488" i="14"/>
  <c r="G1488" i="14" s="1"/>
  <c r="F1489" i="14" l="1"/>
  <c r="G1489" i="14" s="1"/>
  <c r="E1490" i="14"/>
  <c r="E1491" i="14" l="1"/>
  <c r="F1490" i="14"/>
  <c r="G1490" i="14" s="1"/>
  <c r="E1492" i="14" l="1"/>
  <c r="F1491" i="14"/>
  <c r="G1491" i="14" s="1"/>
  <c r="E1493" i="14" l="1"/>
  <c r="F1492" i="14"/>
  <c r="G1492" i="14" s="1"/>
  <c r="E1494" i="14" l="1"/>
  <c r="F1493" i="14"/>
  <c r="G1493" i="14" s="1"/>
  <c r="E1495" i="14" l="1"/>
  <c r="F1494" i="14"/>
  <c r="G1494" i="14" s="1"/>
  <c r="E1496" i="14" l="1"/>
  <c r="F1495" i="14"/>
  <c r="G1495" i="14" s="1"/>
  <c r="F1496" i="14" l="1"/>
  <c r="G1496" i="14" s="1"/>
  <c r="E1497" i="14"/>
  <c r="F1497" i="14" l="1"/>
  <c r="G1497" i="14" s="1"/>
  <c r="E1498" i="14"/>
  <c r="E1499" i="14" l="1"/>
  <c r="F1498" i="14"/>
  <c r="G1498" i="14" s="1"/>
  <c r="E1500" i="14" l="1"/>
  <c r="F1499" i="14"/>
  <c r="G1499" i="14" s="1"/>
  <c r="E1501" i="14" l="1"/>
  <c r="F1500" i="14"/>
  <c r="G1500" i="14" s="1"/>
  <c r="F1501" i="14" l="1"/>
  <c r="G1501" i="14" s="1"/>
  <c r="E1502" i="14"/>
  <c r="E1503" i="14" l="1"/>
  <c r="F1502" i="14"/>
  <c r="G1502" i="14" s="1"/>
  <c r="F1503" i="14" l="1"/>
  <c r="G1503" i="14" s="1"/>
  <c r="E1504" i="14"/>
  <c r="E1505" i="14" l="1"/>
  <c r="F1504" i="14"/>
  <c r="G1504" i="14" s="1"/>
  <c r="E1506" i="14" l="1"/>
  <c r="F1505" i="14"/>
  <c r="G1505" i="14" s="1"/>
  <c r="F1506" i="14" l="1"/>
  <c r="G1506" i="14" s="1"/>
  <c r="E1507" i="14"/>
  <c r="E1508" i="14" l="1"/>
  <c r="F1507" i="14"/>
  <c r="G1507" i="14" s="1"/>
  <c r="E1509" i="14" l="1"/>
  <c r="F1508" i="14"/>
  <c r="G1508" i="14" s="1"/>
  <c r="E1510" i="14" l="1"/>
  <c r="F1509" i="14"/>
  <c r="G1509" i="14" s="1"/>
  <c r="E1511" i="14" l="1"/>
  <c r="F1510" i="14"/>
  <c r="G1510" i="14" s="1"/>
  <c r="E1512" i="14" l="1"/>
  <c r="F1511" i="14"/>
  <c r="G1511" i="14" s="1"/>
  <c r="E1513" i="14" l="1"/>
  <c r="F1512" i="14"/>
  <c r="G1512" i="14" s="1"/>
  <c r="F1513" i="14" l="1"/>
  <c r="G1513" i="14" s="1"/>
  <c r="E1514" i="14"/>
  <c r="E1515" i="14" l="1"/>
  <c r="F1514" i="14"/>
  <c r="G1514" i="14" s="1"/>
  <c r="E1516" i="14" l="1"/>
  <c r="F1515" i="14"/>
  <c r="G1515" i="14" s="1"/>
  <c r="E1517" i="14" l="1"/>
  <c r="F1516" i="14"/>
  <c r="G1516" i="14" s="1"/>
  <c r="F1517" i="14" l="1"/>
  <c r="G1517" i="14" s="1"/>
  <c r="E1518" i="14"/>
  <c r="F1518" i="14" l="1"/>
  <c r="G1518" i="14" s="1"/>
  <c r="E1519" i="14"/>
  <c r="F1519" i="14" l="1"/>
  <c r="G1519" i="14" s="1"/>
  <c r="E1520" i="14"/>
  <c r="F1520" i="14" l="1"/>
  <c r="G1520" i="14" s="1"/>
  <c r="E1521" i="14"/>
  <c r="E1522" i="14" l="1"/>
  <c r="F1521" i="14"/>
  <c r="G1521" i="14" s="1"/>
  <c r="F1522" i="14" l="1"/>
  <c r="G1522" i="14" s="1"/>
  <c r="E1523" i="14"/>
  <c r="E1524" i="14" l="1"/>
  <c r="F1523" i="14"/>
  <c r="G1523" i="14" s="1"/>
  <c r="E1525" i="14" l="1"/>
  <c r="F1524" i="14"/>
  <c r="G1524" i="14" s="1"/>
  <c r="E1526" i="14" l="1"/>
  <c r="F1525" i="14"/>
  <c r="G1525" i="14" s="1"/>
  <c r="F1526" i="14" l="1"/>
  <c r="G1526" i="14" s="1"/>
  <c r="E1527" i="14"/>
  <c r="E1528" i="14" l="1"/>
  <c r="F1527" i="14"/>
  <c r="G1527" i="14" s="1"/>
  <c r="F1528" i="14" l="1"/>
  <c r="G1528" i="14" s="1"/>
  <c r="E1529" i="14"/>
  <c r="F1529" i="14" l="1"/>
  <c r="G1529" i="14" s="1"/>
  <c r="E1530" i="14"/>
  <c r="E1531" i="14" l="1"/>
  <c r="F1530" i="14"/>
  <c r="G1530" i="14" s="1"/>
  <c r="E1532" i="14" l="1"/>
  <c r="F1531" i="14"/>
  <c r="G1531" i="14" s="1"/>
  <c r="E1533" i="14" l="1"/>
  <c r="F1532" i="14"/>
  <c r="G1532" i="14" s="1"/>
  <c r="E1534" i="14" l="1"/>
  <c r="F1533" i="14"/>
  <c r="G1533" i="14" s="1"/>
  <c r="E1535" i="14" l="1"/>
  <c r="F1534" i="14"/>
  <c r="G1534" i="14" s="1"/>
  <c r="F1535" i="14" l="1"/>
  <c r="G1535" i="14" s="1"/>
  <c r="E1536" i="14"/>
  <c r="F1536" i="14" l="1"/>
  <c r="G1536" i="14" s="1"/>
  <c r="E1537" i="14"/>
  <c r="F1537" i="14" l="1"/>
  <c r="G1537" i="14" s="1"/>
  <c r="E1538" i="14"/>
  <c r="E1539" i="14" l="1"/>
  <c r="F1538" i="14"/>
  <c r="G1538" i="14" s="1"/>
  <c r="E1540" i="14" l="1"/>
  <c r="F1539" i="14"/>
  <c r="G1539" i="14" s="1"/>
  <c r="E1541" i="14" l="1"/>
  <c r="F1540" i="14"/>
  <c r="G1540" i="14" s="1"/>
  <c r="F1541" i="14" l="1"/>
  <c r="G1541" i="14" s="1"/>
  <c r="E1542" i="14"/>
  <c r="E1543" i="14" l="1"/>
  <c r="F1542" i="14"/>
  <c r="G1542" i="14" s="1"/>
  <c r="F1543" i="14" l="1"/>
  <c r="G1543" i="14" s="1"/>
  <c r="E1544" i="14"/>
  <c r="F1544" i="14" l="1"/>
  <c r="G1544" i="14" s="1"/>
  <c r="E1545" i="14"/>
  <c r="F1545" i="14" l="1"/>
  <c r="G1545" i="14" s="1"/>
  <c r="E1546" i="14"/>
  <c r="E1547" i="14" l="1"/>
  <c r="F1546" i="14"/>
  <c r="G1546" i="14" s="1"/>
  <c r="F1547" i="14" l="1"/>
  <c r="G1547" i="14" s="1"/>
  <c r="E1548" i="14"/>
  <c r="E1549" i="14" l="1"/>
  <c r="F1548" i="14"/>
  <c r="G1548" i="14" s="1"/>
  <c r="E1550" i="14" l="1"/>
  <c r="F1549" i="14"/>
  <c r="G1549" i="14" s="1"/>
  <c r="F1550" i="14" l="1"/>
  <c r="G1550" i="14" s="1"/>
  <c r="E1551" i="14"/>
  <c r="E1552" i="14" l="1"/>
  <c r="F1551" i="14"/>
  <c r="G1551" i="14" s="1"/>
  <c r="E1553" i="14" l="1"/>
  <c r="F1552" i="14"/>
  <c r="G1552" i="14" s="1"/>
  <c r="F1553" i="14" l="1"/>
  <c r="G1553" i="14" s="1"/>
  <c r="E1554" i="14"/>
  <c r="E1555" i="14" l="1"/>
  <c r="F1554" i="14"/>
  <c r="G1554" i="14" s="1"/>
  <c r="F1555" i="14" l="1"/>
  <c r="G1555" i="14" s="1"/>
  <c r="E1556" i="14"/>
  <c r="F1556" i="14" l="1"/>
  <c r="G1556" i="14" s="1"/>
  <c r="E1557" i="14"/>
  <c r="E1558" i="14" l="1"/>
  <c r="F1557" i="14"/>
  <c r="G1557" i="14" s="1"/>
  <c r="F1558" i="14" l="1"/>
  <c r="G1558" i="14" s="1"/>
  <c r="E1559" i="14"/>
  <c r="F1559" i="14" l="1"/>
  <c r="G1559" i="14" s="1"/>
  <c r="E1560" i="14"/>
  <c r="E1561" i="14" l="1"/>
  <c r="F1560" i="14"/>
  <c r="G1560" i="14" s="1"/>
  <c r="E1562" i="14" l="1"/>
  <c r="F1561" i="14"/>
  <c r="G1561" i="14" s="1"/>
  <c r="F1562" i="14" l="1"/>
  <c r="G1562" i="14" s="1"/>
  <c r="E1563" i="14"/>
  <c r="F1563" i="14" l="1"/>
  <c r="G1563" i="14" s="1"/>
  <c r="E1564" i="14"/>
  <c r="F1564" i="14" l="1"/>
  <c r="G1564" i="14" s="1"/>
  <c r="E1565" i="14"/>
  <c r="E1566" i="14" l="1"/>
  <c r="F1565" i="14"/>
  <c r="G1565" i="14" s="1"/>
  <c r="F1566" i="14" l="1"/>
  <c r="G1566" i="14" s="1"/>
  <c r="E1567" i="14"/>
  <c r="F1567" i="14" l="1"/>
  <c r="G1567" i="14" s="1"/>
  <c r="E1568" i="14"/>
  <c r="E1569" i="14" l="1"/>
  <c r="F1568" i="14"/>
  <c r="G1568" i="14" s="1"/>
  <c r="F1569" i="14" l="1"/>
  <c r="G1569" i="14" s="1"/>
  <c r="E1570" i="14"/>
  <c r="F1570" i="14" l="1"/>
  <c r="G1570" i="14" s="1"/>
  <c r="E1571" i="14"/>
  <c r="E1572" i="14" l="1"/>
  <c r="F1571" i="14"/>
  <c r="G1571" i="14" s="1"/>
  <c r="F1572" i="14" l="1"/>
  <c r="G1572" i="14" s="1"/>
  <c r="E1573" i="14"/>
  <c r="E1574" i="14" l="1"/>
  <c r="F1573" i="14"/>
  <c r="G1573" i="14" s="1"/>
  <c r="F1574" i="14" l="1"/>
  <c r="G1574" i="14" s="1"/>
  <c r="E1575" i="14"/>
  <c r="F1575" i="14" l="1"/>
  <c r="G1575" i="14" s="1"/>
  <c r="E1576" i="14"/>
  <c r="E1577" i="14" l="1"/>
  <c r="F1576" i="14"/>
  <c r="G1576" i="14" s="1"/>
  <c r="E1578" i="14" l="1"/>
  <c r="F1577" i="14"/>
  <c r="G1577" i="14" s="1"/>
  <c r="E1579" i="14" l="1"/>
  <c r="F1578" i="14"/>
  <c r="G1578" i="14" s="1"/>
  <c r="E1580" i="14" l="1"/>
  <c r="F1579" i="14"/>
  <c r="G1579" i="14" s="1"/>
  <c r="F1580" i="14" l="1"/>
  <c r="G1580" i="14" s="1"/>
  <c r="E1581" i="14"/>
  <c r="E1582" i="14" l="1"/>
  <c r="F1581" i="14"/>
  <c r="G1581" i="14" s="1"/>
  <c r="F1582" i="14" l="1"/>
  <c r="G1582" i="14" s="1"/>
  <c r="E1583" i="14"/>
  <c r="F1583" i="14" l="1"/>
  <c r="G1583" i="14" s="1"/>
  <c r="E1584" i="14"/>
  <c r="E1585" i="14" l="1"/>
  <c r="F1584" i="14"/>
  <c r="G1584" i="14" s="1"/>
  <c r="F1585" i="14" l="1"/>
  <c r="G1585" i="14" s="1"/>
  <c r="E1586" i="14"/>
  <c r="F1586" i="14" l="1"/>
  <c r="G1586" i="14" s="1"/>
  <c r="E1587" i="14"/>
  <c r="E1588" i="14" l="1"/>
  <c r="F1587" i="14"/>
  <c r="G1587" i="14" s="1"/>
  <c r="F1588" i="14" l="1"/>
  <c r="G1588" i="14" s="1"/>
  <c r="E1589" i="14"/>
  <c r="E1590" i="14" l="1"/>
  <c r="F1589" i="14"/>
  <c r="G1589" i="14" s="1"/>
  <c r="E1591" i="14" l="1"/>
  <c r="F1590" i="14"/>
  <c r="G1590" i="14" s="1"/>
  <c r="F1591" i="14" l="1"/>
  <c r="G1591" i="14" s="1"/>
  <c r="E1592" i="14"/>
  <c r="E1593" i="14" l="1"/>
  <c r="F1592" i="14"/>
  <c r="G1592" i="14" s="1"/>
  <c r="F1593" i="14" l="1"/>
  <c r="G1593" i="14" s="1"/>
  <c r="E1594" i="14"/>
  <c r="E1595" i="14" l="1"/>
  <c r="F1594" i="14"/>
  <c r="G1594" i="14" s="1"/>
  <c r="F1595" i="14" l="1"/>
  <c r="G1595" i="14" s="1"/>
  <c r="E1596" i="14"/>
  <c r="F1596" i="14" l="1"/>
  <c r="G1596" i="14" s="1"/>
  <c r="E1597" i="14"/>
  <c r="F1597" i="14" l="1"/>
  <c r="G1597" i="14" s="1"/>
  <c r="E1598" i="14"/>
  <c r="E1599" i="14" l="1"/>
  <c r="F1598" i="14"/>
  <c r="G1598" i="14" s="1"/>
  <c r="F1599" i="14" l="1"/>
  <c r="G1599" i="14" s="1"/>
  <c r="E1600" i="14"/>
  <c r="E1601" i="14" l="1"/>
  <c r="F1600" i="14"/>
  <c r="G1600" i="14" s="1"/>
  <c r="E1602" i="14" l="1"/>
  <c r="F1601" i="14"/>
  <c r="G1601" i="14" s="1"/>
  <c r="F1602" i="14" l="1"/>
  <c r="G1602" i="14" s="1"/>
  <c r="E1603" i="14"/>
  <c r="F1603" i="14" l="1"/>
  <c r="G1603" i="14" s="1"/>
  <c r="E1604" i="14"/>
  <c r="F1604" i="14" l="1"/>
  <c r="G1604" i="14" s="1"/>
  <c r="E1605" i="14"/>
  <c r="F1605" i="14" l="1"/>
  <c r="G1605" i="14" s="1"/>
  <c r="E1606" i="14"/>
  <c r="E1607" i="14" l="1"/>
  <c r="F1606" i="14"/>
  <c r="G1606" i="14" s="1"/>
  <c r="F1607" i="14" l="1"/>
  <c r="G1607" i="14" s="1"/>
  <c r="E1608" i="14"/>
  <c r="E1609" i="14" l="1"/>
  <c r="F1608" i="14"/>
  <c r="G1608" i="14" s="1"/>
  <c r="E1610" i="14" l="1"/>
  <c r="F1609" i="14"/>
  <c r="G1609" i="14" s="1"/>
  <c r="F1610" i="14" l="1"/>
  <c r="G1610" i="14" s="1"/>
  <c r="E1611" i="14"/>
  <c r="E1612" i="14" l="1"/>
  <c r="F1611" i="14"/>
  <c r="G1611" i="14" s="1"/>
  <c r="F1612" i="14" l="1"/>
  <c r="G1612" i="14" s="1"/>
  <c r="E1613" i="14"/>
  <c r="E1614" i="14" l="1"/>
  <c r="F1613" i="14"/>
  <c r="G1613" i="14" s="1"/>
  <c r="F1614" i="14" l="1"/>
  <c r="G1614" i="14" s="1"/>
  <c r="E1615" i="14"/>
  <c r="F1615" i="14" l="1"/>
  <c r="G1615" i="14" s="1"/>
  <c r="E1616" i="14"/>
  <c r="E1617" i="14" l="1"/>
  <c r="F1616" i="14"/>
  <c r="G1616" i="14" s="1"/>
  <c r="F1617" i="14" l="1"/>
  <c r="G1617" i="14" s="1"/>
  <c r="E1618" i="14"/>
  <c r="E1619" i="14" l="1"/>
  <c r="F1618" i="14"/>
  <c r="G1618" i="14" s="1"/>
  <c r="E1620" i="14" l="1"/>
  <c r="F1619" i="14"/>
  <c r="G1619" i="14" s="1"/>
  <c r="F1620" i="14" l="1"/>
  <c r="G1620" i="14" s="1"/>
  <c r="E1621" i="14"/>
  <c r="E1622" i="14" l="1"/>
  <c r="F1621" i="14"/>
  <c r="G1621" i="14" s="1"/>
  <c r="E1623" i="14" l="1"/>
  <c r="F1622" i="14"/>
  <c r="G1622" i="14" s="1"/>
  <c r="F1623" i="14" l="1"/>
  <c r="G1623" i="14" s="1"/>
  <c r="E1624" i="14"/>
  <c r="F1624" i="14" l="1"/>
  <c r="G1624" i="14" s="1"/>
  <c r="E1625" i="14"/>
  <c r="E1626" i="14" l="1"/>
  <c r="F1625" i="14"/>
  <c r="G1625" i="14" s="1"/>
  <c r="F1626" i="14" l="1"/>
  <c r="G1626" i="14" s="1"/>
  <c r="E1627" i="14"/>
  <c r="E1628" i="14" l="1"/>
  <c r="F1627" i="14"/>
  <c r="G1627" i="14" s="1"/>
  <c r="F1628" i="14" l="1"/>
  <c r="G1628" i="14" s="1"/>
  <c r="E1629" i="14"/>
  <c r="F1629" i="14" l="1"/>
  <c r="G1629" i="14" s="1"/>
  <c r="E1630" i="14"/>
  <c r="E1631" i="14" l="1"/>
  <c r="F1630" i="14"/>
  <c r="G1630" i="14" s="1"/>
  <c r="F1631" i="14" l="1"/>
  <c r="G1631" i="14" s="1"/>
  <c r="E1632" i="14"/>
  <c r="E1633" i="14" l="1"/>
  <c r="F1632" i="14"/>
  <c r="G1632" i="14" s="1"/>
  <c r="E1634" i="14" l="1"/>
  <c r="F1633" i="14"/>
  <c r="G1633" i="14" s="1"/>
  <c r="F1634" i="14" l="1"/>
  <c r="G1634" i="14" s="1"/>
  <c r="E1635" i="14"/>
  <c r="E1636" i="14" l="1"/>
  <c r="F1635" i="14"/>
  <c r="G1635" i="14" s="1"/>
  <c r="E1637" i="14" l="1"/>
  <c r="F1636" i="14"/>
  <c r="G1636" i="14" s="1"/>
  <c r="E1638" i="14" l="1"/>
  <c r="F1637" i="14"/>
  <c r="G1637" i="14" s="1"/>
  <c r="E1639" i="14" l="1"/>
  <c r="F1638" i="14"/>
  <c r="G1638" i="14" s="1"/>
  <c r="F1639" i="14" l="1"/>
  <c r="G1639" i="14" s="1"/>
  <c r="E1640" i="14"/>
  <c r="E1641" i="14" l="1"/>
  <c r="F1640" i="14"/>
  <c r="G1640" i="14" s="1"/>
  <c r="F1641" i="14" l="1"/>
  <c r="G1641" i="14" s="1"/>
  <c r="E1642" i="14"/>
  <c r="F1642" i="14" l="1"/>
  <c r="G1642" i="14" s="1"/>
  <c r="E1643" i="14"/>
  <c r="E1644" i="14" l="1"/>
  <c r="F1643" i="14"/>
  <c r="G1643" i="14" s="1"/>
  <c r="F1644" i="14" l="1"/>
  <c r="G1644" i="14" s="1"/>
  <c r="E1645" i="14"/>
  <c r="F1645" i="14" l="1"/>
  <c r="G1645" i="14" s="1"/>
  <c r="E1646" i="14"/>
  <c r="E1647" i="14" l="1"/>
  <c r="F1646" i="14"/>
  <c r="G1646" i="14" s="1"/>
  <c r="F1647" i="14" l="1"/>
  <c r="G1647" i="14" s="1"/>
  <c r="E1648" i="14"/>
  <c r="E1649" i="14" l="1"/>
  <c r="F1648" i="14"/>
  <c r="G1648" i="14" s="1"/>
  <c r="F1649" i="14" l="1"/>
  <c r="G1649" i="14" s="1"/>
  <c r="E1650" i="14"/>
  <c r="F1650" i="14" l="1"/>
  <c r="G1650" i="14" s="1"/>
  <c r="E1651" i="14"/>
  <c r="E1652" i="14" l="1"/>
  <c r="F1651" i="14"/>
  <c r="G1651" i="14" s="1"/>
  <c r="E1653" i="14" l="1"/>
  <c r="F1652" i="14"/>
  <c r="G1652" i="14" s="1"/>
  <c r="E1654" i="14" l="1"/>
  <c r="F1653" i="14"/>
  <c r="G1653" i="14" s="1"/>
  <c r="F1654" i="14" l="1"/>
  <c r="G1654" i="14" s="1"/>
  <c r="E1655" i="14"/>
  <c r="F1655" i="14" l="1"/>
  <c r="G1655" i="14" s="1"/>
  <c r="E1656" i="14"/>
  <c r="E1657" i="14" l="1"/>
  <c r="F1656" i="14"/>
  <c r="G1656" i="14" s="1"/>
  <c r="E1658" i="14" l="1"/>
  <c r="F1657" i="14"/>
  <c r="G1657" i="14" s="1"/>
  <c r="E1659" i="14" l="1"/>
  <c r="F1658" i="14"/>
  <c r="G1658" i="14" s="1"/>
  <c r="F1659" i="14" l="1"/>
  <c r="G1659" i="14" s="1"/>
  <c r="E1660" i="14"/>
  <c r="E1661" i="14" l="1"/>
  <c r="F1660" i="14"/>
  <c r="G1660" i="14" s="1"/>
  <c r="F1661" i="14" l="1"/>
  <c r="G1661" i="14" s="1"/>
  <c r="E1662" i="14"/>
  <c r="F1662" i="14" l="1"/>
  <c r="G1662" i="14" s="1"/>
  <c r="E1663" i="14"/>
  <c r="F1663" i="14" l="1"/>
  <c r="G1663" i="14" s="1"/>
  <c r="E1664" i="14"/>
  <c r="E1665" i="14" l="1"/>
  <c r="F1664" i="14"/>
  <c r="G1664" i="14" s="1"/>
  <c r="E1666" i="14" l="1"/>
  <c r="F1665" i="14"/>
  <c r="G1665" i="14" s="1"/>
  <c r="E1667" i="14" l="1"/>
  <c r="F1666" i="14"/>
  <c r="G1666" i="14" s="1"/>
  <c r="E1668" i="14" l="1"/>
  <c r="F1667" i="14"/>
  <c r="G1667" i="14" s="1"/>
  <c r="E1669" i="14" l="1"/>
  <c r="F1668" i="14"/>
  <c r="G1668" i="14" s="1"/>
  <c r="E1670" i="14" l="1"/>
  <c r="F1669" i="14"/>
  <c r="G1669" i="14" s="1"/>
  <c r="F1670" i="14" l="1"/>
  <c r="G1670" i="14" s="1"/>
  <c r="E1671" i="14"/>
  <c r="F1671" i="14" l="1"/>
  <c r="G1671" i="14" s="1"/>
  <c r="E1672" i="14"/>
  <c r="F1672" i="14" l="1"/>
  <c r="G1672" i="14" s="1"/>
  <c r="E1673" i="14"/>
  <c r="E1674" i="14" l="1"/>
  <c r="F1673" i="14"/>
  <c r="G1673" i="14" s="1"/>
  <c r="E1675" i="14" l="1"/>
  <c r="F1674" i="14"/>
  <c r="G1674" i="14" s="1"/>
  <c r="F1675" i="14" l="1"/>
  <c r="G1675" i="14" s="1"/>
  <c r="E1676" i="14"/>
  <c r="E1677" i="14" l="1"/>
  <c r="F1676" i="14"/>
  <c r="G1676" i="14" s="1"/>
  <c r="F1677" i="14" l="1"/>
  <c r="G1677" i="14" s="1"/>
  <c r="E1678" i="14"/>
  <c r="E1679" i="14" l="1"/>
  <c r="F1678" i="14"/>
  <c r="G1678" i="14" s="1"/>
  <c r="F1679" i="14" l="1"/>
  <c r="G1679" i="14" s="1"/>
  <c r="E1680" i="14"/>
  <c r="E1681" i="14" l="1"/>
  <c r="F1680" i="14"/>
  <c r="G1680" i="14" s="1"/>
  <c r="F1681" i="14" l="1"/>
  <c r="G1681" i="14" s="1"/>
  <c r="E1682" i="14"/>
  <c r="E1683" i="14" l="1"/>
  <c r="F1682" i="14"/>
  <c r="G1682" i="14" s="1"/>
  <c r="E1684" i="14" l="1"/>
  <c r="F1683" i="14"/>
  <c r="G1683" i="14" s="1"/>
  <c r="E1685" i="14" l="1"/>
  <c r="F1684" i="14"/>
  <c r="G1684" i="14" s="1"/>
  <c r="F1685" i="14" l="1"/>
  <c r="G1685" i="14" s="1"/>
  <c r="E1686" i="14"/>
  <c r="F1686" i="14" l="1"/>
  <c r="G1686" i="14" s="1"/>
  <c r="E1687" i="14"/>
  <c r="E1688" i="14" l="1"/>
  <c r="F1687" i="14"/>
  <c r="G1687" i="14" s="1"/>
  <c r="E1689" i="14" l="1"/>
  <c r="F1688" i="14"/>
  <c r="G1688" i="14" s="1"/>
  <c r="E1690" i="14" l="1"/>
  <c r="F1689" i="14"/>
  <c r="G1689" i="14" s="1"/>
  <c r="E1691" i="14" l="1"/>
  <c r="F1690" i="14"/>
  <c r="G1690" i="14" s="1"/>
  <c r="F1691" i="14" l="1"/>
  <c r="G1691" i="14" s="1"/>
  <c r="E1692" i="14"/>
  <c r="E1693" i="14" l="1"/>
  <c r="F1692" i="14"/>
  <c r="G1692" i="14" s="1"/>
  <c r="F1693" i="14" l="1"/>
  <c r="G1693" i="14" s="1"/>
  <c r="E1694" i="14"/>
  <c r="F1694" i="14" l="1"/>
  <c r="G1694" i="14" s="1"/>
  <c r="E1695" i="14"/>
  <c r="F1695" i="14" l="1"/>
  <c r="G1695" i="14" s="1"/>
  <c r="E1696" i="14"/>
  <c r="F1696" i="14" l="1"/>
  <c r="G1696" i="14" s="1"/>
  <c r="E1697" i="14"/>
  <c r="E1698" i="14" l="1"/>
  <c r="F1697" i="14"/>
  <c r="G1697" i="14" s="1"/>
  <c r="F1698" i="14" l="1"/>
  <c r="G1698" i="14" s="1"/>
  <c r="E1699" i="14"/>
  <c r="E1700" i="14" l="1"/>
  <c r="F1699" i="14"/>
  <c r="G1699" i="14" s="1"/>
  <c r="F1700" i="14" l="1"/>
  <c r="G1700" i="14" s="1"/>
  <c r="E1701" i="14"/>
  <c r="F1701" i="14" l="1"/>
  <c r="G1701" i="14" s="1"/>
  <c r="E1702" i="14"/>
  <c r="F1702" i="14" l="1"/>
  <c r="G1702" i="14" s="1"/>
  <c r="E1703" i="14"/>
  <c r="F1703" i="14" l="1"/>
  <c r="G1703" i="14" s="1"/>
  <c r="E1704" i="14"/>
  <c r="F1704" i="14" l="1"/>
  <c r="G1704" i="14" s="1"/>
  <c r="E1705" i="14"/>
  <c r="E1706" i="14" l="1"/>
  <c r="F1705" i="14"/>
  <c r="G1705" i="14" s="1"/>
  <c r="E1707" i="14" l="1"/>
  <c r="F1706" i="14"/>
  <c r="G1706" i="14" s="1"/>
  <c r="F1707" i="14" l="1"/>
  <c r="G1707" i="14" s="1"/>
  <c r="E1708" i="14"/>
  <c r="E1709" i="14" l="1"/>
  <c r="F1708" i="14"/>
  <c r="G1708" i="14" s="1"/>
  <c r="F1709" i="14" l="1"/>
  <c r="G1709" i="14" s="1"/>
  <c r="E1710" i="14"/>
  <c r="E1711" i="14" l="1"/>
  <c r="F1710" i="14"/>
  <c r="G1710" i="14" s="1"/>
  <c r="F1711" i="14" l="1"/>
  <c r="G1711" i="14" s="1"/>
  <c r="E1712" i="14"/>
  <c r="E1713" i="14" l="1"/>
  <c r="F1712" i="14"/>
  <c r="G1712" i="14" s="1"/>
  <c r="F1713" i="14" l="1"/>
  <c r="G1713" i="14" s="1"/>
  <c r="E1714" i="14"/>
  <c r="E1715" i="14" l="1"/>
  <c r="F1714" i="14"/>
  <c r="G1714" i="14" s="1"/>
  <c r="E1716" i="14" l="1"/>
  <c r="F1715" i="14"/>
  <c r="G1715" i="14" s="1"/>
  <c r="E1717" i="14" l="1"/>
  <c r="F1716" i="14"/>
  <c r="G1716" i="14" s="1"/>
  <c r="E1718" i="14" l="1"/>
  <c r="F1717" i="14"/>
  <c r="G1717" i="14" s="1"/>
  <c r="F1718" i="14" l="1"/>
  <c r="G1718" i="14" s="1"/>
  <c r="E1719" i="14"/>
  <c r="E1720" i="14" l="1"/>
  <c r="F1719" i="14"/>
  <c r="G1719" i="14" s="1"/>
  <c r="F1720" i="14" l="1"/>
  <c r="G1720" i="14" s="1"/>
  <c r="E1721" i="14"/>
  <c r="F1721" i="14" l="1"/>
  <c r="G1721" i="14" s="1"/>
  <c r="E1722" i="14"/>
  <c r="E1723" i="14" l="1"/>
  <c r="F1722" i="14"/>
  <c r="G1722" i="14" s="1"/>
  <c r="F1723" i="14" l="1"/>
  <c r="G1723" i="14" s="1"/>
  <c r="E1724" i="14"/>
  <c r="E1725" i="14" l="1"/>
  <c r="F1724" i="14"/>
  <c r="G1724" i="14" s="1"/>
  <c r="F1725" i="14" l="1"/>
  <c r="G1725" i="14" s="1"/>
  <c r="E1726" i="14"/>
  <c r="E1727" i="14" l="1"/>
  <c r="F1726" i="14"/>
  <c r="G1726" i="14" s="1"/>
  <c r="E1728" i="14" l="1"/>
  <c r="F1727" i="14"/>
  <c r="G1727" i="14" s="1"/>
  <c r="E1729" i="14" l="1"/>
  <c r="F1728" i="14"/>
  <c r="G1728" i="14" s="1"/>
  <c r="E1730" i="14" l="1"/>
  <c r="F1729" i="14"/>
  <c r="G1729" i="14" s="1"/>
  <c r="E1731" i="14" l="1"/>
  <c r="F1730" i="14"/>
  <c r="G1730" i="14" s="1"/>
  <c r="F1731" i="14" l="1"/>
  <c r="G1731" i="14" s="1"/>
  <c r="E1732" i="14"/>
  <c r="E1733" i="14" l="1"/>
  <c r="F1732" i="14"/>
  <c r="G1732" i="14" s="1"/>
  <c r="F1733" i="14" l="1"/>
  <c r="G1733" i="14" s="1"/>
  <c r="E1734" i="14"/>
  <c r="F1734" i="14" l="1"/>
  <c r="G1734" i="14" s="1"/>
  <c r="E1735" i="14"/>
  <c r="E1736" i="14" l="1"/>
  <c r="F1735" i="14"/>
  <c r="G1735" i="14" s="1"/>
  <c r="E1737" i="14" l="1"/>
  <c r="F1736" i="14"/>
  <c r="G1736" i="14" s="1"/>
  <c r="E1738" i="14" l="1"/>
  <c r="F1737" i="14"/>
  <c r="G1737" i="14" s="1"/>
  <c r="E1739" i="14" l="1"/>
  <c r="F1738" i="14"/>
  <c r="G1738" i="14" s="1"/>
  <c r="F1739" i="14" l="1"/>
  <c r="G1739" i="14" s="1"/>
  <c r="E1740" i="14"/>
  <c r="E1741" i="14" l="1"/>
  <c r="F1740" i="14"/>
  <c r="G1740" i="14" s="1"/>
  <c r="F1741" i="14" l="1"/>
  <c r="G1741" i="14" s="1"/>
  <c r="E1742" i="14"/>
  <c r="E1743" i="14" l="1"/>
  <c r="F1742" i="14"/>
  <c r="G1742" i="14" s="1"/>
  <c r="E1744" i="14" l="1"/>
  <c r="F1743" i="14"/>
  <c r="G1743" i="14" s="1"/>
  <c r="E1745" i="14" l="1"/>
  <c r="F1744" i="14"/>
  <c r="G1744" i="14" s="1"/>
  <c r="F1745" i="14" l="1"/>
  <c r="G1745" i="14" s="1"/>
  <c r="E1746" i="14"/>
  <c r="E1747" i="14" l="1"/>
  <c r="F1746" i="14"/>
  <c r="G1746" i="14" s="1"/>
  <c r="F1747" i="14" l="1"/>
  <c r="G1747" i="14" s="1"/>
  <c r="E1748" i="14"/>
  <c r="E1749" i="14" l="1"/>
  <c r="F1748" i="14"/>
  <c r="G1748" i="14" s="1"/>
  <c r="F1749" i="14" l="1"/>
  <c r="G1749" i="14" s="1"/>
  <c r="E1750" i="14"/>
  <c r="E1751" i="14" l="1"/>
  <c r="F1750" i="14"/>
  <c r="G1750" i="14" s="1"/>
  <c r="E1752" i="14" l="1"/>
  <c r="F1751" i="14"/>
  <c r="G1751" i="14" s="1"/>
  <c r="F1752" i="14" l="1"/>
  <c r="G1752" i="14" s="1"/>
  <c r="E1753" i="14"/>
  <c r="E1754" i="14" l="1"/>
  <c r="F1753" i="14"/>
  <c r="G1753" i="14" s="1"/>
  <c r="E1755" i="14" l="1"/>
  <c r="F1754" i="14"/>
  <c r="G1754" i="14" s="1"/>
  <c r="F1755" i="14" l="1"/>
  <c r="G1755" i="14" s="1"/>
  <c r="E1756" i="14"/>
  <c r="E1757" i="14" l="1"/>
  <c r="F1756" i="14"/>
  <c r="G1756" i="14" s="1"/>
  <c r="F1757" i="14" l="1"/>
  <c r="G1757" i="14" s="1"/>
  <c r="E1758" i="14"/>
  <c r="F1758" i="14" l="1"/>
  <c r="G1758" i="14" s="1"/>
  <c r="E1759" i="14"/>
  <c r="E1760" i="14" l="1"/>
  <c r="F1759" i="14"/>
  <c r="G1759" i="14" s="1"/>
  <c r="F1760" i="14" l="1"/>
  <c r="G1760" i="14" s="1"/>
  <c r="E1761" i="14"/>
  <c r="F1761" i="14" l="1"/>
  <c r="G1761" i="14" s="1"/>
  <c r="E1762" i="14"/>
  <c r="E1763" i="14" l="1"/>
  <c r="F1762" i="14"/>
  <c r="G1762" i="14" s="1"/>
  <c r="F1763" i="14" l="1"/>
  <c r="G1763" i="14" s="1"/>
  <c r="E1764" i="14"/>
  <c r="E1765" i="14" l="1"/>
  <c r="F1764" i="14"/>
  <c r="G1764" i="14" s="1"/>
  <c r="F1765" i="14" l="1"/>
  <c r="G1765" i="14" s="1"/>
  <c r="E1766" i="14"/>
  <c r="F1766" i="14" l="1"/>
  <c r="G1766" i="14" s="1"/>
  <c r="E1767" i="14"/>
  <c r="E1768" i="14" l="1"/>
  <c r="F1767" i="14"/>
  <c r="G1767" i="14" s="1"/>
  <c r="F1768" i="14" l="1"/>
  <c r="G1768" i="14" s="1"/>
  <c r="E1769" i="14"/>
  <c r="F1769" i="14" l="1"/>
  <c r="G1769" i="14" s="1"/>
  <c r="E1770" i="14"/>
  <c r="E1771" i="14" l="1"/>
  <c r="F1770" i="14"/>
  <c r="G1770" i="14" s="1"/>
  <c r="F1771" i="14" l="1"/>
  <c r="G1771" i="14" s="1"/>
  <c r="E1772" i="14"/>
  <c r="F1772" i="14" l="1"/>
  <c r="G1772" i="14" s="1"/>
  <c r="E1773" i="14"/>
  <c r="E1774" i="14" l="1"/>
  <c r="F1773" i="14"/>
  <c r="G1773" i="14" s="1"/>
  <c r="E1775" i="14" l="1"/>
  <c r="F1774" i="14"/>
  <c r="G1774" i="14" s="1"/>
  <c r="E1776" i="14" l="1"/>
  <c r="F1775" i="14"/>
  <c r="G1775" i="14" s="1"/>
  <c r="F1776" i="14" l="1"/>
  <c r="G1776" i="14" s="1"/>
  <c r="E1777" i="14"/>
  <c r="E1778" i="14" l="1"/>
  <c r="F1777" i="14"/>
  <c r="G1777" i="14" s="1"/>
  <c r="E1779" i="14" l="1"/>
  <c r="F1778" i="14"/>
  <c r="G1778" i="14" s="1"/>
  <c r="E1780" i="14" l="1"/>
  <c r="F1779" i="14"/>
  <c r="G1779" i="14" s="1"/>
  <c r="F1780" i="14" l="1"/>
  <c r="G1780" i="14" s="1"/>
  <c r="E1781" i="14"/>
  <c r="E1782" i="14" l="1"/>
  <c r="F1781" i="14"/>
  <c r="G1781" i="14" s="1"/>
  <c r="F1782" i="14" l="1"/>
  <c r="G1782" i="14" s="1"/>
  <c r="E1783" i="14"/>
  <c r="F1783" i="14" l="1"/>
  <c r="G1783" i="14" s="1"/>
  <c r="E1784" i="14"/>
  <c r="E1785" i="14" l="1"/>
  <c r="F1784" i="14"/>
  <c r="G1784" i="14" s="1"/>
  <c r="F1785" i="14" l="1"/>
  <c r="G1785" i="14" s="1"/>
  <c r="E1786" i="14"/>
  <c r="F1786" i="14" l="1"/>
  <c r="G1786" i="14" s="1"/>
  <c r="E1787" i="14"/>
  <c r="F1787" i="14" l="1"/>
  <c r="G1787" i="14" s="1"/>
  <c r="E1788" i="14"/>
  <c r="E1789" i="14" l="1"/>
  <c r="F1788" i="14"/>
  <c r="G1788" i="14" s="1"/>
  <c r="F1789" i="14" l="1"/>
  <c r="G1789" i="14" s="1"/>
  <c r="E1790" i="14"/>
  <c r="E1791" i="14" l="1"/>
  <c r="F1790" i="14"/>
  <c r="G1790" i="14" s="1"/>
  <c r="F1791" i="14" l="1"/>
  <c r="G1791" i="14" s="1"/>
  <c r="E1792" i="14"/>
  <c r="F1792" i="14" l="1"/>
  <c r="G1792" i="14" s="1"/>
  <c r="E1793" i="14"/>
  <c r="E1794" i="14" l="1"/>
  <c r="F1793" i="14"/>
  <c r="G1793" i="14" s="1"/>
  <c r="E1795" i="14" l="1"/>
  <c r="F1794" i="14"/>
  <c r="G1794" i="14" s="1"/>
  <c r="F1795" i="14" l="1"/>
  <c r="G1795" i="14" s="1"/>
  <c r="E1796" i="14"/>
  <c r="F1796" i="14" l="1"/>
  <c r="G1796" i="14" s="1"/>
  <c r="E1797" i="14"/>
  <c r="F1797" i="14" l="1"/>
  <c r="G1797" i="14" s="1"/>
  <c r="E1798" i="14"/>
  <c r="E1799" i="14" l="1"/>
  <c r="F1798" i="14"/>
  <c r="G1798" i="14" s="1"/>
  <c r="F1799" i="14" l="1"/>
  <c r="G1799" i="14" s="1"/>
  <c r="E1800" i="14"/>
  <c r="F1800" i="14" l="1"/>
  <c r="G1800" i="14" s="1"/>
  <c r="E1801" i="14"/>
  <c r="F1801" i="14" l="1"/>
  <c r="G1801" i="14" s="1"/>
  <c r="E1802" i="14"/>
  <c r="E1803" i="14" l="1"/>
  <c r="F1802" i="14"/>
  <c r="G1802" i="14" s="1"/>
  <c r="F1803" i="14" l="1"/>
  <c r="G1803" i="14" s="1"/>
  <c r="E1804" i="14"/>
  <c r="E1805" i="14" l="1"/>
  <c r="F1804" i="14"/>
  <c r="G1804" i="14" s="1"/>
  <c r="F1805" i="14" l="1"/>
  <c r="G1805" i="14" s="1"/>
  <c r="E1806" i="14"/>
  <c r="E1807" i="14" l="1"/>
  <c r="F1806" i="14"/>
  <c r="G1806" i="14" s="1"/>
  <c r="F1807" i="14" l="1"/>
  <c r="G1807" i="14" s="1"/>
  <c r="E1808" i="14"/>
  <c r="F1808" i="14" l="1"/>
  <c r="G1808" i="14" s="1"/>
  <c r="E1809" i="14"/>
  <c r="F1809" i="14" l="1"/>
  <c r="G1809" i="14" s="1"/>
  <c r="E1810" i="14"/>
  <c r="E1811" i="14" l="1"/>
  <c r="F1810" i="14"/>
  <c r="G1810" i="14" s="1"/>
  <c r="F1811" i="14" l="1"/>
  <c r="G1811" i="14" s="1"/>
  <c r="E1812" i="14"/>
  <c r="E1813" i="14" l="1"/>
  <c r="F1812" i="14"/>
  <c r="G1812" i="14" s="1"/>
  <c r="F1813" i="14" l="1"/>
  <c r="G1813" i="14" s="1"/>
  <c r="E1814" i="14"/>
  <c r="E1815" i="14" l="1"/>
  <c r="F1814" i="14"/>
  <c r="G1814" i="14" s="1"/>
  <c r="E1816" i="14" l="1"/>
  <c r="F1815" i="14"/>
  <c r="G1815" i="14" s="1"/>
  <c r="F1816" i="14" l="1"/>
  <c r="G1816" i="14" s="1"/>
  <c r="E1817" i="14"/>
  <c r="E1818" i="14" l="1"/>
  <c r="F1817" i="14"/>
  <c r="G1817" i="14" s="1"/>
  <c r="E1819" i="14" l="1"/>
  <c r="F1818" i="14"/>
  <c r="G1818" i="14" s="1"/>
  <c r="F1819" i="14" l="1"/>
  <c r="G1819" i="14" s="1"/>
  <c r="E1820" i="14"/>
  <c r="F1820" i="14" l="1"/>
  <c r="G1820" i="14" s="1"/>
  <c r="E1821" i="14"/>
  <c r="F1821" i="14" l="1"/>
  <c r="G1821" i="14" s="1"/>
  <c r="E1822" i="14"/>
  <c r="E1823" i="14" l="1"/>
  <c r="F1822" i="14"/>
  <c r="G1822" i="14" s="1"/>
  <c r="F1823" i="14" l="1"/>
  <c r="G1823" i="14" s="1"/>
  <c r="E1824" i="14"/>
  <c r="E1825" i="14" l="1"/>
  <c r="F1824" i="14"/>
  <c r="G1824" i="14" s="1"/>
  <c r="F1825" i="14" l="1"/>
  <c r="G1825" i="14" s="1"/>
  <c r="E1826" i="14"/>
  <c r="E1827" i="14" l="1"/>
  <c r="F1826" i="14"/>
  <c r="G1826" i="14" s="1"/>
  <c r="E1828" i="14" l="1"/>
  <c r="F1827" i="14"/>
  <c r="G1827" i="14" s="1"/>
  <c r="E1829" i="14" l="1"/>
  <c r="F1828" i="14"/>
  <c r="G1828" i="14" s="1"/>
  <c r="F1829" i="14" l="1"/>
  <c r="G1829" i="14" s="1"/>
  <c r="E1830" i="14"/>
  <c r="F1830" i="14" l="1"/>
  <c r="G1830" i="14" s="1"/>
  <c r="E1831" i="14"/>
  <c r="E1832" i="14" l="1"/>
  <c r="F1831" i="14"/>
  <c r="G1831" i="14" s="1"/>
  <c r="E1833" i="14" l="1"/>
  <c r="F1832" i="14"/>
  <c r="G1832" i="14" s="1"/>
  <c r="F1833" i="14" l="1"/>
  <c r="G1833" i="14" s="1"/>
  <c r="E1834" i="14"/>
  <c r="E1835" i="14" l="1"/>
  <c r="F1834" i="14"/>
  <c r="G1834" i="14" s="1"/>
  <c r="F1835" i="14" l="1"/>
  <c r="G1835" i="14" s="1"/>
  <c r="E1836" i="14"/>
  <c r="F1836" i="14" l="1"/>
  <c r="G1836" i="14" s="1"/>
  <c r="E1837" i="14"/>
  <c r="E1838" i="14" l="1"/>
  <c r="F1837" i="14"/>
  <c r="G1837" i="14" s="1"/>
  <c r="E1839" i="14" l="1"/>
  <c r="F1838" i="14"/>
  <c r="G1838" i="14" s="1"/>
  <c r="F1839" i="14" l="1"/>
  <c r="G1839" i="14" s="1"/>
  <c r="E1840" i="14"/>
  <c r="E1841" i="14" l="1"/>
  <c r="F1840" i="14"/>
  <c r="G1840" i="14" s="1"/>
  <c r="F1841" i="14" l="1"/>
  <c r="G1841" i="14" s="1"/>
  <c r="E1842" i="14"/>
  <c r="E1843" i="14" l="1"/>
  <c r="F1842" i="14"/>
  <c r="G1842" i="14" s="1"/>
  <c r="F1843" i="14" l="1"/>
  <c r="G1843" i="14" s="1"/>
  <c r="E1844" i="14"/>
  <c r="E1845" i="14" l="1"/>
  <c r="F1844" i="14"/>
  <c r="G1844" i="14" s="1"/>
  <c r="F1845" i="14" l="1"/>
  <c r="G1845" i="14" s="1"/>
  <c r="E1846" i="14"/>
  <c r="F1846" i="14" l="1"/>
  <c r="G1846" i="14" s="1"/>
  <c r="E1847" i="14"/>
  <c r="E1848" i="14" l="1"/>
  <c r="F1847" i="14"/>
  <c r="G1847" i="14" s="1"/>
  <c r="E1849" i="14" l="1"/>
  <c r="F1848" i="14"/>
  <c r="G1848" i="14" s="1"/>
  <c r="E1850" i="14" l="1"/>
  <c r="F1849" i="14"/>
  <c r="G1849" i="14" s="1"/>
  <c r="E1851" i="14" l="1"/>
  <c r="F1850" i="14"/>
  <c r="G1850" i="14" s="1"/>
  <c r="F1851" i="14" l="1"/>
  <c r="G1851" i="14" s="1"/>
  <c r="E1852" i="14"/>
  <c r="F1852" i="14" l="1"/>
  <c r="G1852" i="14" s="1"/>
  <c r="E1853" i="14"/>
  <c r="E1854" i="14" l="1"/>
  <c r="F1853" i="14"/>
  <c r="G1853" i="14" s="1"/>
  <c r="F1854" i="14" l="1"/>
  <c r="G1854" i="14" s="1"/>
  <c r="E1855" i="14"/>
  <c r="E1856" i="14" l="1"/>
  <c r="F1855" i="14"/>
  <c r="G1855" i="14" s="1"/>
  <c r="F1856" i="14" l="1"/>
  <c r="G1856" i="14" s="1"/>
  <c r="E1857" i="14"/>
  <c r="F1857" i="14" l="1"/>
  <c r="G1857" i="14" s="1"/>
  <c r="E1858" i="14"/>
  <c r="F1858" i="14" l="1"/>
  <c r="G1858" i="14" s="1"/>
  <c r="E1859" i="14"/>
  <c r="E1860" i="14" l="1"/>
  <c r="F1859" i="14"/>
  <c r="G1859" i="14" s="1"/>
  <c r="E1861" i="14" l="1"/>
  <c r="F1860" i="14"/>
  <c r="G1860" i="14" s="1"/>
  <c r="F1861" i="14" l="1"/>
  <c r="G1861" i="14" s="1"/>
  <c r="E1862" i="14"/>
  <c r="E1863" i="14" l="1"/>
  <c r="F1862" i="14"/>
  <c r="G1862" i="14" s="1"/>
  <c r="E1864" i="14" l="1"/>
  <c r="F1863" i="14"/>
  <c r="G1863" i="14" s="1"/>
  <c r="F1864" i="14" l="1"/>
  <c r="G1864" i="14" s="1"/>
  <c r="E1865" i="14"/>
  <c r="E1866" i="14" l="1"/>
  <c r="F1865" i="14"/>
  <c r="G1865" i="14" s="1"/>
  <c r="E1867" i="14" l="1"/>
  <c r="F1866" i="14"/>
  <c r="G1866" i="14" s="1"/>
  <c r="E1868" i="14" l="1"/>
  <c r="F1867" i="14"/>
  <c r="G1867" i="14" s="1"/>
  <c r="F1868" i="14" l="1"/>
  <c r="G1868" i="14" s="1"/>
  <c r="E1869" i="14"/>
  <c r="E1870" i="14" l="1"/>
  <c r="F1869" i="14"/>
  <c r="G1869" i="14" s="1"/>
  <c r="F1870" i="14" l="1"/>
  <c r="G1870" i="14" s="1"/>
  <c r="E1871" i="14"/>
  <c r="E1872" i="14" l="1"/>
  <c r="F1871" i="14"/>
  <c r="G1871" i="14" s="1"/>
  <c r="F1872" i="14" l="1"/>
  <c r="G1872" i="14" s="1"/>
  <c r="E1873" i="14"/>
  <c r="E1874" i="14" l="1"/>
  <c r="F1873" i="14"/>
  <c r="G1873" i="14" s="1"/>
  <c r="E1875" i="14" l="1"/>
  <c r="F1874" i="14"/>
  <c r="G1874" i="14" s="1"/>
  <c r="E1876" i="14" l="1"/>
  <c r="F1875" i="14"/>
  <c r="G1875" i="14" s="1"/>
  <c r="F1876" i="14" l="1"/>
  <c r="G1876" i="14" s="1"/>
  <c r="E1877" i="14"/>
  <c r="E1878" i="14" l="1"/>
  <c r="F1877" i="14"/>
  <c r="G1877" i="14" s="1"/>
  <c r="E1879" i="14" l="1"/>
  <c r="F1878" i="14"/>
  <c r="G1878" i="14" s="1"/>
  <c r="F1879" i="14" l="1"/>
  <c r="G1879" i="14" s="1"/>
  <c r="E1880" i="14"/>
  <c r="E1881" i="14" l="1"/>
  <c r="F1880" i="14"/>
  <c r="G1880" i="14" s="1"/>
  <c r="E1882" i="14" l="1"/>
  <c r="F1881" i="14"/>
  <c r="G1881" i="14" s="1"/>
  <c r="E1883" i="14" l="1"/>
  <c r="F1882" i="14"/>
  <c r="G1882" i="14" s="1"/>
  <c r="E1884" i="14" l="1"/>
  <c r="F1883" i="14"/>
  <c r="G1883" i="14" s="1"/>
  <c r="F1884" i="14" l="1"/>
  <c r="G1884" i="14" s="1"/>
  <c r="E1885" i="14"/>
  <c r="E1886" i="14" l="1"/>
  <c r="F1885" i="14"/>
  <c r="G1885" i="14" s="1"/>
  <c r="E1887" i="14" l="1"/>
  <c r="F1886" i="14"/>
  <c r="G1886" i="14" s="1"/>
  <c r="F1887" i="14" l="1"/>
  <c r="G1887" i="14" s="1"/>
  <c r="E1888" i="14"/>
  <c r="F1888" i="14" l="1"/>
  <c r="G1888" i="14" s="1"/>
  <c r="E1889" i="14"/>
  <c r="F1889" i="14" l="1"/>
  <c r="G1889" i="14" s="1"/>
  <c r="E1890" i="14"/>
  <c r="E1891" i="14" l="1"/>
  <c r="F1890" i="14"/>
  <c r="G1890" i="14" s="1"/>
  <c r="E1892" i="14" l="1"/>
  <c r="F1891" i="14"/>
  <c r="G1891" i="14" s="1"/>
  <c r="F1892" i="14" l="1"/>
  <c r="G1892" i="14" s="1"/>
  <c r="E1893" i="14"/>
  <c r="E1894" i="14" l="1"/>
  <c r="F1893" i="14"/>
  <c r="G1893" i="14" s="1"/>
  <c r="E1895" i="14" l="1"/>
  <c r="F1894" i="14"/>
  <c r="G1894" i="14" s="1"/>
  <c r="F1895" i="14" l="1"/>
  <c r="G1895" i="14" s="1"/>
  <c r="E1896" i="14"/>
  <c r="F1896" i="14" l="1"/>
  <c r="G1896" i="14" s="1"/>
  <c r="E1897" i="14"/>
  <c r="E1898" i="14" l="1"/>
  <c r="F1897" i="14"/>
  <c r="G1897" i="14" s="1"/>
  <c r="E1899" i="14" l="1"/>
  <c r="F1898" i="14"/>
  <c r="G1898" i="14" s="1"/>
  <c r="E1900" i="14" l="1"/>
  <c r="F1899" i="14"/>
  <c r="G1899" i="14" s="1"/>
  <c r="F1900" i="14" l="1"/>
  <c r="G1900" i="14" s="1"/>
  <c r="E1901" i="14"/>
  <c r="F1901" i="14" l="1"/>
  <c r="G1901" i="14" s="1"/>
  <c r="E1902" i="14"/>
  <c r="E1903" i="14" l="1"/>
  <c r="F1902" i="14"/>
  <c r="G1902" i="14" s="1"/>
  <c r="F1903" i="14" l="1"/>
  <c r="G1903" i="14" s="1"/>
  <c r="E1904" i="14"/>
  <c r="E1905" i="14" l="1"/>
  <c r="F1904" i="14"/>
  <c r="G1904" i="14" s="1"/>
  <c r="E1906" i="14" l="1"/>
  <c r="F1905" i="14"/>
  <c r="G1905" i="14" s="1"/>
  <c r="F1906" i="14" l="1"/>
  <c r="G1906" i="14" s="1"/>
  <c r="E1907" i="14"/>
  <c r="F1907" i="14" l="1"/>
  <c r="G1907" i="14" s="1"/>
  <c r="E1908" i="14"/>
  <c r="E1909" i="14" l="1"/>
  <c r="F1908" i="14"/>
  <c r="G1908" i="14" s="1"/>
  <c r="F1909" i="14" l="1"/>
  <c r="G1909" i="14" s="1"/>
  <c r="E1910" i="14"/>
  <c r="E1911" i="14" l="1"/>
  <c r="F1910" i="14"/>
  <c r="G1910" i="14" s="1"/>
  <c r="F1911" i="14" l="1"/>
  <c r="G1911" i="14" s="1"/>
  <c r="E1912" i="14"/>
  <c r="F1912" i="14" l="1"/>
  <c r="G1912" i="14" s="1"/>
  <c r="E1913" i="14"/>
  <c r="E1914" i="14" l="1"/>
  <c r="F1913" i="14"/>
  <c r="G1913" i="14" s="1"/>
  <c r="E1915" i="14" l="1"/>
  <c r="F1914" i="14"/>
  <c r="G1914" i="14" s="1"/>
  <c r="F1915" i="14" l="1"/>
  <c r="G1915" i="14" s="1"/>
  <c r="E1916" i="14"/>
  <c r="E1917" i="14" l="1"/>
  <c r="F1916" i="14"/>
  <c r="G1916" i="14" s="1"/>
  <c r="E1918" i="14" l="1"/>
  <c r="F1917" i="14"/>
  <c r="G1917" i="14" s="1"/>
  <c r="F1918" i="14" l="1"/>
  <c r="G1918" i="14" s="1"/>
  <c r="E1919" i="14"/>
  <c r="E1920" i="14" l="1"/>
  <c r="F1919" i="14"/>
  <c r="G1919" i="14" s="1"/>
  <c r="E1921" i="14" l="1"/>
  <c r="F1920" i="14"/>
  <c r="G1920" i="14" s="1"/>
  <c r="F1921" i="14" l="1"/>
  <c r="G1921" i="14" s="1"/>
  <c r="E1922" i="14"/>
  <c r="E1923" i="14" l="1"/>
  <c r="F1922" i="14"/>
  <c r="G1922" i="14" s="1"/>
  <c r="F1923" i="14" l="1"/>
  <c r="G1923" i="14" s="1"/>
  <c r="E1924" i="14"/>
  <c r="E1925" i="14" l="1"/>
  <c r="F1924" i="14"/>
  <c r="G1924" i="14" s="1"/>
  <c r="F1925" i="14" l="1"/>
  <c r="G1925" i="14" s="1"/>
  <c r="E1926" i="14"/>
  <c r="E1927" i="14" l="1"/>
  <c r="F1926" i="14"/>
  <c r="G1926" i="14" s="1"/>
  <c r="F1927" i="14" l="1"/>
  <c r="G1927" i="14" s="1"/>
  <c r="E1928" i="14"/>
  <c r="E1929" i="14" l="1"/>
  <c r="F1928" i="14"/>
  <c r="G1928" i="14" s="1"/>
  <c r="F1929" i="14" l="1"/>
  <c r="G1929" i="14" s="1"/>
  <c r="E1930" i="14"/>
  <c r="E1931" i="14" l="1"/>
  <c r="F1930" i="14"/>
  <c r="G1930" i="14" s="1"/>
  <c r="E1932" i="14" l="1"/>
  <c r="F1931" i="14"/>
  <c r="G1931" i="14" s="1"/>
  <c r="F1932" i="14" l="1"/>
  <c r="G1932" i="14" s="1"/>
  <c r="E1933" i="14"/>
  <c r="E1934" i="14" l="1"/>
  <c r="F1933" i="14"/>
  <c r="G1933" i="14" s="1"/>
  <c r="F1934" i="14" l="1"/>
  <c r="G1934" i="14" s="1"/>
  <c r="E1935" i="14"/>
  <c r="E1936" i="14" l="1"/>
  <c r="F1935" i="14"/>
  <c r="G1935" i="14" s="1"/>
  <c r="E1937" i="14" l="1"/>
  <c r="F1936" i="14"/>
  <c r="G1936" i="14" s="1"/>
  <c r="E1938" i="14" l="1"/>
  <c r="F1937" i="14"/>
  <c r="G1937" i="14" s="1"/>
  <c r="F1938" i="14" l="1"/>
  <c r="G1938" i="14" s="1"/>
  <c r="E1939" i="14"/>
  <c r="E1940" i="14" l="1"/>
  <c r="F1939" i="14"/>
  <c r="G1939" i="14" s="1"/>
  <c r="F1940" i="14" l="1"/>
  <c r="G1940" i="14" s="1"/>
  <c r="E1941" i="14"/>
  <c r="E1942" i="14" l="1"/>
  <c r="F1941" i="14"/>
  <c r="G1941" i="14" s="1"/>
  <c r="F1942" i="14" l="1"/>
  <c r="G1942" i="14" s="1"/>
  <c r="E1943" i="14"/>
  <c r="F1943" i="14" l="1"/>
  <c r="G1943" i="14" s="1"/>
  <c r="E1944" i="14"/>
  <c r="E1945" i="14" l="1"/>
  <c r="F1944" i="14"/>
  <c r="G1944" i="14" s="1"/>
  <c r="F1945" i="14" l="1"/>
  <c r="G1945" i="14" s="1"/>
  <c r="E1946" i="14"/>
  <c r="E1947" i="14" l="1"/>
  <c r="F1946" i="14"/>
  <c r="G1946" i="14" s="1"/>
  <c r="E1948" i="14" l="1"/>
  <c r="F1947" i="14"/>
  <c r="G1947" i="14" s="1"/>
  <c r="E1949" i="14" l="1"/>
  <c r="F1948" i="14"/>
  <c r="G1948" i="14" s="1"/>
  <c r="E1950" i="14" l="1"/>
  <c r="F1949" i="14"/>
  <c r="G1949" i="14" s="1"/>
  <c r="E1951" i="14" l="1"/>
  <c r="F1950" i="14"/>
  <c r="G1950" i="14" s="1"/>
  <c r="F1951" i="14" l="1"/>
  <c r="G1951" i="14" s="1"/>
  <c r="E1952" i="14"/>
  <c r="F1952" i="14" l="1"/>
  <c r="G1952" i="14" s="1"/>
  <c r="E1953" i="14"/>
  <c r="E1954" i="14" l="1"/>
  <c r="F1953" i="14"/>
  <c r="G1953" i="14" s="1"/>
  <c r="E1955" i="14" l="1"/>
  <c r="F1954" i="14"/>
  <c r="G1954" i="14" s="1"/>
  <c r="F1955" i="14" l="1"/>
  <c r="G1955" i="14" s="1"/>
  <c r="E1956" i="14"/>
  <c r="F1956" i="14" l="1"/>
  <c r="G1956" i="14" s="1"/>
  <c r="E1957" i="14"/>
  <c r="E1958" i="14" l="1"/>
  <c r="F1957" i="14"/>
  <c r="G1957" i="14" s="1"/>
  <c r="F1958" i="14" l="1"/>
  <c r="G1958" i="14" s="1"/>
  <c r="E1959" i="14"/>
  <c r="F1959" i="14" l="1"/>
  <c r="G1959" i="14" s="1"/>
  <c r="E1960" i="14"/>
  <c r="E1961" i="14" l="1"/>
  <c r="F1960" i="14"/>
  <c r="G1960" i="14" s="1"/>
  <c r="E1962" i="14" l="1"/>
  <c r="F1961" i="14"/>
  <c r="G1961" i="14" s="1"/>
  <c r="F1962" i="14" l="1"/>
  <c r="G1962" i="14" s="1"/>
  <c r="E1963" i="14"/>
  <c r="E1964" i="14" l="1"/>
  <c r="F1963" i="14"/>
  <c r="G1963" i="14" s="1"/>
  <c r="F1964" i="14" l="1"/>
  <c r="G1964" i="14" s="1"/>
  <c r="E1965" i="14"/>
  <c r="E1966" i="14" l="1"/>
  <c r="F1965" i="14"/>
  <c r="G1965" i="14" s="1"/>
  <c r="F1966" i="14" l="1"/>
  <c r="G1966" i="14" s="1"/>
  <c r="E1967" i="14"/>
  <c r="F1967" i="14" l="1"/>
  <c r="G1967" i="14" s="1"/>
  <c r="E1968" i="14"/>
  <c r="F1968" i="14" l="1"/>
  <c r="G1968" i="14" s="1"/>
  <c r="E1969" i="14"/>
  <c r="E1970" i="14" l="1"/>
  <c r="F1969" i="14"/>
  <c r="G1969" i="14" s="1"/>
  <c r="F1970" i="14" l="1"/>
  <c r="G1970" i="14" s="1"/>
  <c r="E1971" i="14"/>
  <c r="F1971" i="14" l="1"/>
  <c r="G1971" i="14" s="1"/>
  <c r="E1972" i="14"/>
  <c r="F1972" i="14" l="1"/>
  <c r="G1972" i="14" s="1"/>
  <c r="E1973" i="14"/>
  <c r="E1974" i="14" l="1"/>
  <c r="F1973" i="14"/>
  <c r="G1973" i="14" s="1"/>
  <c r="F1974" i="14" l="1"/>
  <c r="G1974" i="14" s="1"/>
  <c r="E1975" i="14"/>
  <c r="F1975" i="14" l="1"/>
  <c r="G1975" i="14" s="1"/>
  <c r="E1976" i="14"/>
  <c r="E1977" i="14" l="1"/>
  <c r="F1976" i="14"/>
  <c r="G1976" i="14" s="1"/>
  <c r="F1977" i="14" l="1"/>
  <c r="G1977" i="14" s="1"/>
  <c r="E1978" i="14"/>
  <c r="E1979" i="14" l="1"/>
  <c r="F1978" i="14"/>
  <c r="G1978" i="14" s="1"/>
  <c r="F1979" i="14" l="1"/>
  <c r="G1979" i="14" s="1"/>
  <c r="E1980" i="14"/>
  <c r="E1981" i="14" l="1"/>
  <c r="F1980" i="14"/>
  <c r="G1980" i="14" s="1"/>
  <c r="E1982" i="14" l="1"/>
  <c r="F1981" i="14"/>
  <c r="G1981" i="14" s="1"/>
  <c r="F1982" i="14" l="1"/>
  <c r="G1982" i="14" s="1"/>
  <c r="E1983" i="14"/>
  <c r="E1984" i="14" l="1"/>
  <c r="F1983" i="14"/>
  <c r="G1983" i="14" s="1"/>
  <c r="E1985" i="14" l="1"/>
  <c r="F1984" i="14"/>
  <c r="G1984" i="14" s="1"/>
  <c r="E1986" i="14" l="1"/>
  <c r="F1985" i="14"/>
  <c r="G1985" i="14" s="1"/>
  <c r="E1987" i="14" l="1"/>
  <c r="F1986" i="14"/>
  <c r="G1986" i="14" s="1"/>
  <c r="E1988" i="14" l="1"/>
  <c r="F1987" i="14"/>
  <c r="G1987" i="14" s="1"/>
  <c r="F1988" i="14" l="1"/>
  <c r="G1988" i="14" s="1"/>
  <c r="E1989" i="14"/>
  <c r="F1989" i="14" l="1"/>
  <c r="G1989" i="14" s="1"/>
  <c r="E1990" i="14"/>
  <c r="E1991" i="14" l="1"/>
  <c r="F1990" i="14"/>
  <c r="G1990" i="14" s="1"/>
  <c r="F1991" i="14" l="1"/>
  <c r="G1991" i="14" s="1"/>
  <c r="E1992" i="14"/>
  <c r="E1993" i="14" l="1"/>
  <c r="F1992" i="14"/>
  <c r="G1992" i="14" s="1"/>
  <c r="E1994" i="14" l="1"/>
  <c r="F1993" i="14"/>
  <c r="G1993" i="14" s="1"/>
  <c r="E1995" i="14" l="1"/>
  <c r="F1994" i="14"/>
  <c r="G1994" i="14" s="1"/>
  <c r="F1995" i="14" l="1"/>
  <c r="G1995" i="14" s="1"/>
  <c r="E1996" i="14"/>
  <c r="E1997" i="14" l="1"/>
  <c r="F1996" i="14"/>
  <c r="G1996" i="14" s="1"/>
  <c r="E1998" i="14" l="1"/>
  <c r="F1997" i="14"/>
  <c r="G1997" i="14" s="1"/>
  <c r="F1998" i="14" l="1"/>
  <c r="G1998" i="14" s="1"/>
  <c r="E1999" i="14"/>
  <c r="E2000" i="14" l="1"/>
  <c r="F1999" i="14"/>
  <c r="G1999" i="14" s="1"/>
  <c r="F2000" i="14" l="1"/>
  <c r="G2000" i="14" s="1"/>
  <c r="E2001" i="14"/>
  <c r="E2002" i="14" l="1"/>
  <c r="F2001" i="14"/>
  <c r="G2001" i="14" s="1"/>
  <c r="F2002" i="14" l="1"/>
  <c r="G2002" i="14" s="1"/>
  <c r="E2003" i="14"/>
  <c r="F2003" i="14" l="1"/>
  <c r="G2003" i="14" s="1"/>
  <c r="E2004" i="14"/>
  <c r="E2005" i="14" l="1"/>
  <c r="F2004" i="14"/>
  <c r="G2004" i="14" s="1"/>
  <c r="E2006" i="14" l="1"/>
  <c r="F2005" i="14"/>
  <c r="G2005" i="14" s="1"/>
  <c r="F2006" i="14" l="1"/>
  <c r="G2006" i="14" s="1"/>
  <c r="E2007" i="14"/>
  <c r="F2007" i="14" l="1"/>
  <c r="G2007" i="14" s="1"/>
  <c r="E2008" i="14"/>
  <c r="E2009" i="14" l="1"/>
  <c r="F2008" i="14"/>
  <c r="G2008" i="14" s="1"/>
  <c r="E2010" i="14" l="1"/>
  <c r="F2009" i="14"/>
  <c r="G2009" i="14" s="1"/>
  <c r="E2011" i="14" l="1"/>
  <c r="F2010" i="14"/>
  <c r="G2010" i="14" s="1"/>
  <c r="E2012" i="14" l="1"/>
  <c r="F2011" i="14"/>
  <c r="G2011" i="14" s="1"/>
  <c r="F2012" i="14" l="1"/>
  <c r="G2012" i="14" s="1"/>
  <c r="E2013" i="14"/>
  <c r="E2014" i="14" l="1"/>
  <c r="F2013" i="14"/>
  <c r="G2013" i="14" s="1"/>
  <c r="F2014" i="14" l="1"/>
  <c r="G2014" i="14" s="1"/>
  <c r="E2015" i="14"/>
  <c r="E2016" i="14" l="1"/>
  <c r="F2015" i="14"/>
  <c r="G2015" i="14" s="1"/>
  <c r="E2017" i="14" l="1"/>
  <c r="F2017" i="14" s="1"/>
  <c r="F2016" i="14"/>
  <c r="G2016" i="14" s="1"/>
  <c r="G2017" i="14" l="1"/>
  <c r="Y7" i="14" l="1"/>
  <c r="X4" i="14"/>
  <c r="X3" i="14"/>
  <c r="AA4" i="14"/>
  <c r="Z4" i="14"/>
  <c r="AB6" i="14"/>
  <c r="Y13" i="14"/>
  <c r="N7" i="14"/>
  <c r="AB10" i="14"/>
  <c r="Z10" i="14"/>
  <c r="Z11" i="14"/>
  <c r="X12" i="14"/>
  <c r="X11" i="14"/>
  <c r="X9" i="14"/>
  <c r="X5" i="14"/>
  <c r="Z6" i="14"/>
  <c r="AB8" i="14"/>
  <c r="X2" i="14"/>
  <c r="AB5" i="14"/>
  <c r="Y8" i="14"/>
  <c r="X8" i="14"/>
  <c r="AB13" i="14"/>
  <c r="AB11" i="14"/>
  <c r="AB2" i="14"/>
  <c r="X10" i="14"/>
  <c r="AA2" i="14"/>
  <c r="Y5" i="14"/>
  <c r="Z5" i="14"/>
  <c r="Z12" i="14"/>
  <c r="Y10" i="14"/>
  <c r="Z2" i="14"/>
  <c r="Z9" i="14"/>
  <c r="X13" i="14"/>
  <c r="X6" i="14"/>
  <c r="AB4" i="14"/>
  <c r="AA13" i="14"/>
  <c r="Y2" i="14"/>
  <c r="AA3" i="14"/>
  <c r="Y9" i="14"/>
  <c r="AA8" i="14"/>
  <c r="AA11" i="14"/>
  <c r="Z8" i="14"/>
  <c r="Z3" i="14"/>
  <c r="Y4" i="14"/>
  <c r="AB12" i="14"/>
  <c r="Y12" i="14"/>
  <c r="AA10" i="14"/>
  <c r="AA5" i="14"/>
  <c r="AA12" i="14"/>
  <c r="Y6" i="14"/>
  <c r="AA6" i="14"/>
  <c r="AA9" i="14"/>
  <c r="AB3" i="14"/>
  <c r="AB7" i="14"/>
  <c r="Y11" i="14"/>
  <c r="Z7" i="14"/>
  <c r="X7" i="14"/>
  <c r="AB9" i="14"/>
  <c r="Z13" i="14"/>
  <c r="Y3" i="14"/>
  <c r="AA7" i="14"/>
  <c r="W14" i="14" l="1"/>
  <c r="N17" i="14"/>
  <c r="N19" i="14" s="1"/>
  <c r="E23" i="13" s="1"/>
  <c r="AA14" i="14"/>
  <c r="N11" i="14" s="1"/>
  <c r="E22" i="13" l="1"/>
  <c r="J23"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tc={99D501C8-7AD3-4F41-8672-109FDF431F6A}</author>
    <author>tc={638CEEE9-103C-4058-9C0F-CC6C3770B900}</author>
    <author>tc={B2C59BB3-54FB-4A8F-8659-A2B057D2C481}</author>
  </authors>
  <commentList>
    <comment ref="D14" authorId="0" shapeId="0" xr:uid="{99D501C8-7AD3-4F41-8672-109FDF431F6A}">
      <text>
        <t>[Threaded comment]
Your version of Excel allows you to read this threaded comment; however, any edits to it will get removed if the file is opened in a newer version of Excel. Learn more: https://go.microsoft.com/fwlink/?linkid=870924
Comment:
    Q - rounding?</t>
      </text>
    </comment>
    <comment ref="B24" authorId="1" shapeId="0" xr:uid="{638CEEE9-103C-4058-9C0F-CC6C3770B900}">
      <text>
        <t>[Threaded comment]
Your version of Excel allows you to read this threaded comment; however, any edits to it will get removed if the file is opened in a newer version of Excel. Learn more: https://go.microsoft.com/fwlink/?linkid=870924
Comment:
    =vstack() function</t>
      </text>
    </comment>
    <comment ref="B27" authorId="2" shapeId="0" xr:uid="{B2C59BB3-54FB-4A8F-8659-A2B057D2C481}">
      <text>
        <t>[Threaded comment]
Your version of Excel allows you to read this threaded comment; however, any edits to it will get removed if the file is opened in a newer version of Excel. Learn more: https://go.microsoft.com/fwlink/?linkid=870924
Comment:
    AG to AK.</t>
      </text>
    </comment>
  </commentList>
</comments>
</file>

<file path=xl/sharedStrings.xml><?xml version="1.0" encoding="utf-8"?>
<sst xmlns="http://schemas.openxmlformats.org/spreadsheetml/2006/main" count="12328" uniqueCount="125">
  <si>
    <t>Foreign Currency Exchange Rate</t>
  </si>
  <si>
    <t>based on exchange rates in MAS website</t>
  </si>
  <si>
    <t>A. Search for Exchange Rate</t>
  </si>
  <si>
    <t>Select the 5 search keys from the drop down list below:</t>
  </si>
  <si>
    <t>1. Foreign Currency</t>
  </si>
  <si>
    <t>US Dollar</t>
  </si>
  <si>
    <t>2. Financial Year Starting</t>
  </si>
  <si>
    <t>3. Month Starting</t>
  </si>
  <si>
    <t>Jan</t>
  </si>
  <si>
    <t>4. Financial Year Ending</t>
  </si>
  <si>
    <t>5. Month Ending</t>
  </si>
  <si>
    <t>Dec</t>
  </si>
  <si>
    <t>B. Search Result</t>
  </si>
  <si>
    <t>C. Conversion Calculator</t>
  </si>
  <si>
    <t>Number of Months</t>
  </si>
  <si>
    <t>6. Enter your foreign currency amount here  &gt;&gt;&gt;</t>
  </si>
  <si>
    <t xml:space="preserve">MAS Exchange Rate (average) </t>
  </si>
  <si>
    <t>SGD based on search result</t>
  </si>
  <si>
    <t>Matching key</t>
  </si>
  <si>
    <t>FYE Starting</t>
  </si>
  <si>
    <t>FYE Ending</t>
  </si>
  <si>
    <t>Count_1</t>
  </si>
  <si>
    <t>Count2</t>
  </si>
  <si>
    <t>Count_all</t>
  </si>
  <si>
    <t>MTH_Key</t>
  </si>
  <si>
    <t>FY</t>
  </si>
  <si>
    <t>MONTH</t>
  </si>
  <si>
    <t>CURRENCY</t>
  </si>
  <si>
    <t>Monthly Rate</t>
  </si>
  <si>
    <t>MTH</t>
  </si>
  <si>
    <t>Search Keys</t>
  </si>
  <si>
    <t>Matchkey</t>
  </si>
  <si>
    <t>Steps</t>
  </si>
  <si>
    <t>Australian Dollar</t>
  </si>
  <si>
    <t>Currency</t>
  </si>
  <si>
    <t>1. Copy the sorted monthly data from MAS Exchange Rates file (at columns AG to AK in "Data 1")</t>
  </si>
  <si>
    <t>Feb</t>
  </si>
  <si>
    <t>FYE starting</t>
  </si>
  <si>
    <t>Canadian Dollar</t>
  </si>
  <si>
    <t>2. Paste the monthly rates from "Data 1" to last row of columns H to L in this tab</t>
  </si>
  <si>
    <t>Mar</t>
  </si>
  <si>
    <t>Month starting</t>
  </si>
  <si>
    <t>Chinese Renminbi</t>
  </si>
  <si>
    <t>3. Check to ensure data in columns H to L is sorted by "J.Currency", "H.FY" and "L.MTH" in ascending order..</t>
  </si>
  <si>
    <t>Apr</t>
  </si>
  <si>
    <t>FYE ending</t>
  </si>
  <si>
    <t>Euro</t>
  </si>
  <si>
    <t>4. Copy and paste formulas in columns 'A to G' of this tab to the last applicable row.</t>
  </si>
  <si>
    <t>May</t>
  </si>
  <si>
    <t>Month ending</t>
  </si>
  <si>
    <t>Hong Kong Dollar</t>
  </si>
  <si>
    <t>5. Maintain FY (i.e. Current FY + 5 back FYs) at column Q so that the exchange rate is available for 5 YAs.</t>
  </si>
  <si>
    <t>Jun</t>
  </si>
  <si>
    <t>Count of months</t>
  </si>
  <si>
    <t>Indian Rupee</t>
  </si>
  <si>
    <t>6. Maintain the dropdown list for "2. Financial Year Starting" and "4. Financial Year Ending" at "Foreign Currency Exchange Rate" tab</t>
  </si>
  <si>
    <t>Jul</t>
  </si>
  <si>
    <t>Indonesian Rupiah</t>
  </si>
  <si>
    <t>Aug</t>
  </si>
  <si>
    <t>Japanese Yen</t>
  </si>
  <si>
    <t>Sep</t>
  </si>
  <si>
    <t>Korean Won</t>
  </si>
  <si>
    <t>Oct</t>
  </si>
  <si>
    <t>Rate</t>
  </si>
  <si>
    <t>Malaysian Ringgit</t>
  </si>
  <si>
    <t>Nov</t>
  </si>
  <si>
    <t>New Taiwan Dollar</t>
  </si>
  <si>
    <t>New Zealand Dollar</t>
  </si>
  <si>
    <t>Check1</t>
  </si>
  <si>
    <t>Philippine Peso</t>
  </si>
  <si>
    <t>Check2</t>
  </si>
  <si>
    <t>Pound Sterling</t>
  </si>
  <si>
    <t>Check3</t>
  </si>
  <si>
    <t>Qatar Riyal</t>
  </si>
  <si>
    <t>Check4</t>
  </si>
  <si>
    <t>Saudi Arabia Riyal</t>
  </si>
  <si>
    <t>Swiss Franc</t>
  </si>
  <si>
    <t xml:space="preserve">Total </t>
  </si>
  <si>
    <t>Thai Baht</t>
  </si>
  <si>
    <t>UAE Dirham</t>
  </si>
  <si>
    <t>Vietnamese Dong</t>
  </si>
  <si>
    <t>End of Period</t>
  </si>
  <si>
    <t>Month</t>
  </si>
  <si>
    <t>S$ Per Unit of Euro</t>
  </si>
  <si>
    <t>S$ Per Unit of Pound Sterling</t>
  </si>
  <si>
    <t>S$ Per Unit of US Dollar</t>
  </si>
  <si>
    <t>S$ Per 100 Units of Australian Dollar</t>
  </si>
  <si>
    <t>S$ Per 100 Units of Canadian Dollar</t>
  </si>
  <si>
    <t>S$ Per 100 Units of Chinese Renminbi</t>
  </si>
  <si>
    <t>S$ Per 100 Units of Hong Kong Dollar</t>
  </si>
  <si>
    <t>S$ Per 100 Units of Indian Rupee</t>
  </si>
  <si>
    <t>S$ Per 100 Units of Indonesian Rupiah</t>
  </si>
  <si>
    <t>S$ Per 100 Units of Japanese Yen</t>
  </si>
  <si>
    <t>S$ Per 100 Units of Korean Won</t>
  </si>
  <si>
    <t>S$ Per 100 Units of Malaysian Ringgit</t>
  </si>
  <si>
    <t>S$ Per 100 Units of New Taiwan Dollar</t>
  </si>
  <si>
    <t>S$ Per 100 Units of New Zealand Dollar</t>
  </si>
  <si>
    <t>S$ Per 100 Units of Philippine Peso</t>
  </si>
  <si>
    <t>S$ Per 100 Units of Qatar Riyal</t>
  </si>
  <si>
    <t>S$ Per 100 Units of Saudi Arabia Riyal</t>
  </si>
  <si>
    <t>S$ Per 100 Units of Swiss Franc</t>
  </si>
  <si>
    <t>S$ Per 100 Units of Thai Baht</t>
  </si>
  <si>
    <t>S$ Per 100 Units of UAE Dirham</t>
  </si>
  <si>
    <t>S$ Per 100 Units of Vietnamese Dong</t>
  </si>
  <si>
    <t>1. Copy and paste the monthly data from MAS Exchange Rates csv file here (as shown in D1 to Z13</t>
  </si>
  <si>
    <t>2. Convert currencies with S$1 per 100 unit (as shown in D15 to Z26)</t>
  </si>
  <si>
    <t>The following formula is to convert currencies with S$1 to 100 units as follows</t>
  </si>
  <si>
    <t>3. Copy and paste the converted data at "D15 to Z26" to "D28 toZ39" as value (do not paste as formula)</t>
  </si>
  <si>
    <t>4. Copy and transpose the information at "D28 to Z39"  to columns "E42 to P64".</t>
  </si>
  <si>
    <t>5. Copy the transposed data at "E42 to P64" to last row of colums AB to AE</t>
  </si>
  <si>
    <t>6. Copy and paste formula at column AK to last row</t>
  </si>
  <si>
    <t>7. Copy columns "AB to AE" to "AG to AJ" and sort by "AI.Curency", "AG.FY" and "AK.MTH".</t>
  </si>
  <si>
    <t>8. Copy and paste columns "AG to AJ" to last row of 'Data 2' columns "H to L" (after sorting)</t>
  </si>
  <si>
    <t>Copy and paste formula as value below</t>
  </si>
  <si>
    <t>Copy above table and transpose to Columns I42 to T64</t>
  </si>
  <si>
    <r>
      <rPr>
        <u/>
        <sz val="10"/>
        <rFont val="Calibri"/>
        <family val="2"/>
      </rPr>
      <t>Note 1</t>
    </r>
    <r>
      <rPr>
        <sz val="10"/>
        <rFont val="Calibri"/>
        <family val="2"/>
      </rPr>
      <t>:  Please ensure that the version used cover the correct financial year / period.</t>
    </r>
  </si>
  <si>
    <r>
      <rPr>
        <u/>
        <sz val="10"/>
        <rFont val="Calibri"/>
        <family val="2"/>
      </rPr>
      <t>Note 4</t>
    </r>
    <r>
      <rPr>
        <sz val="10"/>
        <rFont val="Calibri"/>
        <family val="2"/>
      </rPr>
      <t xml:space="preserve">:  This conversion calculator is provided to facilitate the completion of the financial information required in the </t>
    </r>
    <r>
      <rPr>
        <b/>
        <u/>
        <sz val="10"/>
        <color rgb="FF0033CC"/>
        <rFont val="Calibri"/>
        <family val="2"/>
      </rPr>
      <t>Corporate Income Tax Return (i.e. Form C / Form C-S)</t>
    </r>
    <r>
      <rPr>
        <sz val="10"/>
        <rFont val="Calibri"/>
        <family val="2"/>
      </rPr>
      <t xml:space="preserve">. </t>
    </r>
  </si>
  <si>
    <r>
      <t>Please enter the search criteria under "</t>
    </r>
    <r>
      <rPr>
        <b/>
        <u/>
        <sz val="12"/>
        <color rgb="FF0033CC"/>
        <rFont val="Calibri"/>
        <family val="2"/>
      </rPr>
      <t>A. Search for Exchange Rate</t>
    </r>
    <r>
      <rPr>
        <b/>
        <sz val="12"/>
        <rFont val="Calibri"/>
        <family val="2"/>
      </rPr>
      <t xml:space="preserve">" </t>
    </r>
    <r>
      <rPr>
        <b/>
        <sz val="12"/>
        <color rgb="FF002060"/>
        <rFont val="Calibri"/>
        <family val="2"/>
      </rPr>
      <t>below.</t>
    </r>
  </si>
  <si>
    <r>
      <rPr>
        <u/>
        <sz val="10"/>
        <rFont val="Calibri"/>
        <family val="2"/>
      </rPr>
      <t>Note 2</t>
    </r>
    <r>
      <rPr>
        <sz val="10"/>
        <rFont val="Calibri"/>
        <family val="2"/>
      </rPr>
      <t xml:space="preserve">:  The average of the </t>
    </r>
    <r>
      <rPr>
        <b/>
        <u/>
        <sz val="10"/>
        <color rgb="FF0033CC"/>
        <rFont val="Calibri"/>
        <family val="2"/>
      </rPr>
      <t>month-end</t>
    </r>
    <r>
      <rPr>
        <sz val="10"/>
        <rFont val="Calibri"/>
        <family val="2"/>
      </rPr>
      <t xml:space="preserve"> exchange rates for the financial period is computed based on the monthly exchange rates supplied by the MAS. </t>
    </r>
  </si>
  <si>
    <r>
      <rPr>
        <u/>
        <sz val="10"/>
        <rFont val="Calibri"/>
        <family val="2"/>
      </rPr>
      <t>Note 3</t>
    </r>
    <r>
      <rPr>
        <sz val="10"/>
        <rFont val="Calibri"/>
        <family val="2"/>
      </rPr>
      <t xml:space="preserve">:  This search function is only applicable for companies with a basis period of </t>
    </r>
    <r>
      <rPr>
        <b/>
        <u/>
        <sz val="10"/>
        <color rgb="FF0033CC"/>
        <rFont val="Calibri"/>
        <family val="2"/>
      </rPr>
      <t>12 months or less</t>
    </r>
    <r>
      <rPr>
        <sz val="10"/>
        <rFont val="Calibri"/>
        <family val="2"/>
      </rPr>
      <t xml:space="preserve">. For companies with a basis period of more than 12 months, you will need to identify the appropriate basis period to apportion the profits or losses. Thereafter, you can make use of the search function to compute the average exchange rate that is applicable to each basis period. </t>
    </r>
  </si>
  <si>
    <r>
      <t xml:space="preserve">Important Steps - </t>
    </r>
    <r>
      <rPr>
        <sz val="11"/>
        <color rgb="FF0070C0"/>
        <rFont val="Calibri"/>
        <family val="2"/>
      </rPr>
      <t>Please perform the following in the file for the exchange rate search function to work: 
a. Click on “</t>
    </r>
    <r>
      <rPr>
        <b/>
        <sz val="11"/>
        <color rgb="FF0070C0"/>
        <rFont val="Calibri"/>
        <family val="2"/>
      </rPr>
      <t>Enable Editing</t>
    </r>
    <r>
      <rPr>
        <sz val="11"/>
        <color rgb="FF0070C0"/>
        <rFont val="Calibri"/>
        <family val="2"/>
      </rPr>
      <t>” or  “</t>
    </r>
    <r>
      <rPr>
        <b/>
        <sz val="11"/>
        <color rgb="FF0070C0"/>
        <rFont val="Calibri"/>
        <family val="2"/>
      </rPr>
      <t>Edit Anyway</t>
    </r>
    <r>
      <rPr>
        <sz val="11"/>
        <color rgb="FF0070C0"/>
        <rFont val="Calibri"/>
        <family val="2"/>
      </rPr>
      <t>” and select “</t>
    </r>
    <r>
      <rPr>
        <b/>
        <sz val="11"/>
        <color rgb="FF0070C0"/>
        <rFont val="Calibri"/>
        <family val="2"/>
      </rPr>
      <t>Yes</t>
    </r>
    <r>
      <rPr>
        <sz val="11"/>
        <color rgb="FF0070C0"/>
        <rFont val="Calibri"/>
        <family val="2"/>
      </rPr>
      <t>” if prompted to continue or open as read-only.
b. If the search results do not change after entering revised search keys, click on “Calculation options” under “Formula tab” and set to “</t>
    </r>
    <r>
      <rPr>
        <b/>
        <sz val="11"/>
        <color rgb="FF0070C0"/>
        <rFont val="Calibri"/>
        <family val="2"/>
      </rPr>
      <t>Automatic</t>
    </r>
    <r>
      <rPr>
        <sz val="11"/>
        <color rgb="FF0070C0"/>
        <rFont val="Calibri"/>
        <family val="2"/>
      </rPr>
      <t>” mode.</t>
    </r>
  </si>
  <si>
    <t>(i) protect workbook &amp; (ii) protect sheet</t>
  </si>
  <si>
    <t>9. Hide "Data1" and "Data2" tabs and save with password "RC4.pw!234" and ensure that the protected file have same result as current copy in the website:</t>
  </si>
  <si>
    <t>The exchange rates search function will cover 5 financial years ending 2021 to 2025. The search function will be updated in January / February annually, when the exchange rate for the preceding calendar year is made available by the Monetary Authority of Singapore (MAS).</t>
  </si>
  <si>
    <r>
      <rPr>
        <b/>
        <i/>
        <sz val="11"/>
        <color theme="1"/>
        <rFont val="Calibri"/>
        <family val="2"/>
      </rPr>
      <t>Disclaimer</t>
    </r>
    <r>
      <rPr>
        <i/>
        <sz val="11"/>
        <color theme="1"/>
        <rFont val="Calibri"/>
        <family val="2"/>
      </rPr>
      <t>: 							
The search function is correct as of 5</t>
    </r>
    <r>
      <rPr>
        <i/>
        <sz val="11"/>
        <rFont val="Calibri"/>
        <family val="2"/>
      </rPr>
      <t xml:space="preserve"> Jan 2026</t>
    </r>
    <r>
      <rPr>
        <i/>
        <sz val="11"/>
        <color theme="1"/>
        <rFont val="Calibri"/>
        <family val="2"/>
      </rPr>
      <t>. Visit the IRAS website at www.iras.gov.sg for the latest version. The search function provides the average exchange rate based on your inputs. It may not provide for all possible scenarios.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</si>
</sst>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00"/>
    <numFmt numFmtId="165" formatCode="0.000000"/>
    <numFmt numFmtId="166" formatCode="[$SGD]\ #,##0.00"/>
    <numFmt numFmtId="167" formatCode="_-* #,##0.0000_-;\-* #,##0.0000_-;_-* &quot;-&quot;??_-;_-@_-"/>
  </numFmts>
  <fonts count="6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20"/>
      <color rgb="FF002060"/>
      <name val="Calibri"/>
      <family val="2"/>
    </font>
    <font>
      <sz val="11"/>
      <color theme="1"/>
      <name val="Calibri"/>
      <family val="2"/>
    </font>
    <font>
      <b/>
      <sz val="12"/>
      <color rgb="FF002060"/>
      <name val="Calibri"/>
      <family val="2"/>
    </font>
    <font>
      <b/>
      <sz val="18"/>
      <color theme="1"/>
      <name val="Calibri"/>
      <family val="2"/>
    </font>
    <font>
      <b/>
      <u/>
      <sz val="11"/>
      <color theme="1"/>
      <name val="Calibri"/>
      <family val="2"/>
    </font>
    <font>
      <b/>
      <sz val="11"/>
      <color theme="1"/>
      <name val="Calibri"/>
      <family val="2"/>
    </font>
    <font>
      <sz val="11"/>
      <color rgb="FF0033CC"/>
      <name val="Calibri"/>
      <family val="2"/>
    </font>
    <font>
      <b/>
      <sz val="14"/>
      <color rgb="FF0033CC"/>
      <name val="Calibri"/>
      <family val="2"/>
    </font>
    <font>
      <b/>
      <sz val="11"/>
      <color rgb="FF0070C0"/>
      <name val="Calibri"/>
      <family val="2"/>
    </font>
    <font>
      <b/>
      <u/>
      <sz val="11"/>
      <name val="Calibri"/>
      <family val="2"/>
    </font>
    <font>
      <b/>
      <sz val="12"/>
      <color rgb="FF0070C0"/>
      <name val="Calibri"/>
      <family val="2"/>
    </font>
    <font>
      <sz val="11"/>
      <name val="Calibri"/>
      <family val="2"/>
    </font>
    <font>
      <b/>
      <sz val="11"/>
      <name val="Calibri"/>
      <family val="2"/>
    </font>
    <font>
      <u/>
      <sz val="11"/>
      <color theme="10"/>
      <name val="Calibri"/>
      <family val="2"/>
      <scheme val="minor"/>
    </font>
    <font>
      <i/>
      <sz val="11"/>
      <color theme="1"/>
      <name val="Calibri"/>
      <family val="2"/>
    </font>
    <font>
      <b/>
      <i/>
      <sz val="11"/>
      <color theme="1"/>
      <name val="Calibri"/>
      <family val="2"/>
    </font>
    <font>
      <i/>
      <sz val="11"/>
      <color theme="1"/>
      <name val="Calibri"/>
      <family val="2"/>
      <scheme val="minor"/>
    </font>
    <font>
      <b/>
      <u/>
      <sz val="12"/>
      <color rgb="FF0033CC"/>
      <name val="Calibri"/>
      <family val="2"/>
    </font>
    <font>
      <b/>
      <u/>
      <sz val="10"/>
      <color rgb="FF0033CC"/>
      <name val="Calibri"/>
      <family val="2"/>
    </font>
    <font>
      <b/>
      <u/>
      <sz val="11"/>
      <color rgb="FF0033CC"/>
      <name val="Calibri"/>
      <family val="2"/>
    </font>
    <font>
      <sz val="10"/>
      <color theme="1"/>
      <name val="Calibri"/>
      <family val="2"/>
      <scheme val="minor"/>
    </font>
    <font>
      <b/>
      <i/>
      <sz val="12"/>
      <color theme="1"/>
      <name val="Calibri"/>
      <family val="2"/>
    </font>
    <font>
      <b/>
      <i/>
      <sz val="12"/>
      <color theme="1"/>
      <name val="Calibri"/>
      <family val="2"/>
      <scheme val="minor"/>
    </font>
    <font>
      <sz val="10"/>
      <color theme="1"/>
      <name val="Calibri"/>
      <family val="2"/>
    </font>
    <font>
      <sz val="10"/>
      <name val="Calibri"/>
      <family val="2"/>
    </font>
    <font>
      <u/>
      <sz val="10"/>
      <name val="Calibri"/>
      <family val="2"/>
    </font>
    <font>
      <sz val="10"/>
      <color rgb="FFFF0000"/>
      <name val="Calibri"/>
      <family val="2"/>
    </font>
    <font>
      <sz val="12"/>
      <color theme="1"/>
      <name val="Calibri"/>
      <family val="2"/>
    </font>
    <font>
      <sz val="12"/>
      <color rgb="FF002060"/>
      <name val="Calibri"/>
      <family val="2"/>
    </font>
    <font>
      <b/>
      <sz val="24"/>
      <color theme="1"/>
      <name val="Calibri"/>
      <family val="2"/>
    </font>
    <font>
      <b/>
      <sz val="24"/>
      <color theme="1"/>
      <name val="Calibri"/>
      <family val="2"/>
      <scheme val="minor"/>
    </font>
    <font>
      <sz val="12"/>
      <color theme="1"/>
      <name val="Calibri"/>
      <family val="2"/>
      <scheme val="minor"/>
    </font>
    <font>
      <b/>
      <sz val="12"/>
      <name val="Calibri"/>
      <family val="2"/>
    </font>
    <font>
      <sz val="9"/>
      <color rgb="FF0070C0"/>
      <name val="Calibri"/>
      <family val="2"/>
      <scheme val="minor"/>
    </font>
    <font>
      <sz val="11"/>
      <color rgb="FF0070C0"/>
      <name val="Calibri"/>
      <family val="2"/>
    </font>
    <font>
      <sz val="11"/>
      <color rgb="FF0070C0"/>
      <name val="Calibri"/>
      <family val="2"/>
      <scheme val="minor"/>
    </font>
    <font>
      <b/>
      <u/>
      <sz val="11"/>
      <color rgb="FF0070C0"/>
      <name val="Calibri"/>
      <family val="2"/>
      <scheme val="minor"/>
    </font>
    <font>
      <b/>
      <sz val="11"/>
      <color rgb="FF0070C0"/>
      <name val="Calibri"/>
      <family val="2"/>
      <scheme val="minor"/>
    </font>
    <font>
      <u/>
      <sz val="11"/>
      <color rgb="FF0070C0"/>
      <name val="Calibri"/>
      <family val="2"/>
      <scheme val="minor"/>
    </font>
    <font>
      <b/>
      <sz val="12"/>
      <color rgb="FF0070C0"/>
      <name val="Calibri"/>
      <family val="2"/>
      <scheme val="minor"/>
    </font>
    <font>
      <sz val="8"/>
      <name val="Calibri"/>
      <family val="2"/>
      <scheme val="minor"/>
    </font>
    <font>
      <i/>
      <sz val="11"/>
      <name val="Calibri"/>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2"/>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1">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4"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32" fillId="0" borderId="0" applyNumberFormat="0" applyFill="0" applyBorder="0" applyAlignment="0" applyProtection="0"/>
    <xf numFmtId="43" fontId="1" fillId="0" borderId="0" applyFont="0" applyFill="0" applyBorder="0" applyAlignment="0" applyProtection="0"/>
  </cellStyleXfs>
  <cellXfs count="105">
    <xf numFmtId="0" fontId="0" fillId="0" borderId="0" xfId="0"/>
    <xf numFmtId="0" fontId="20" fillId="34" borderId="0" xfId="0" applyFont="1" applyFill="1"/>
    <xf numFmtId="0" fontId="23" fillId="34" borderId="0" xfId="0" applyFont="1" applyFill="1" applyAlignment="1">
      <alignment horizontal="center"/>
    </xf>
    <xf numFmtId="0" fontId="24" fillId="34" borderId="0" xfId="0" applyFont="1" applyFill="1"/>
    <xf numFmtId="0" fontId="20" fillId="34" borderId="13" xfId="0" applyFont="1" applyFill="1" applyBorder="1"/>
    <xf numFmtId="0" fontId="20" fillId="34" borderId="11" xfId="0" applyFont="1" applyFill="1" applyBorder="1"/>
    <xf numFmtId="0" fontId="22" fillId="34" borderId="13" xfId="0" applyFont="1" applyFill="1" applyBorder="1"/>
    <xf numFmtId="0" fontId="22" fillId="34" borderId="0" xfId="0" applyFont="1" applyFill="1"/>
    <xf numFmtId="0" fontId="25" fillId="34" borderId="0" xfId="0" applyFont="1" applyFill="1"/>
    <xf numFmtId="165" fontId="26" fillId="34" borderId="0" xfId="0" applyNumberFormat="1" applyFont="1" applyFill="1" applyAlignment="1">
      <alignment horizontal="center"/>
    </xf>
    <xf numFmtId="0" fontId="20" fillId="34" borderId="14" xfId="0" applyFont="1" applyFill="1" applyBorder="1"/>
    <xf numFmtId="0" fontId="20" fillId="34" borderId="15" xfId="0" applyFont="1" applyFill="1" applyBorder="1"/>
    <xf numFmtId="0" fontId="20" fillId="34" borderId="12" xfId="0" applyFont="1" applyFill="1" applyBorder="1"/>
    <xf numFmtId="0" fontId="21" fillId="36" borderId="10" xfId="0" applyFont="1" applyFill="1" applyBorder="1" applyAlignment="1" applyProtection="1">
      <alignment horizontal="center"/>
      <protection locked="0"/>
    </xf>
    <xf numFmtId="0" fontId="25" fillId="34" borderId="15" xfId="0" applyFont="1" applyFill="1" applyBorder="1"/>
    <xf numFmtId="0" fontId="20" fillId="33" borderId="0" xfId="0" applyFont="1" applyFill="1"/>
    <xf numFmtId="3" fontId="21" fillId="36" borderId="10" xfId="0" applyNumberFormat="1" applyFont="1" applyFill="1" applyBorder="1" applyAlignment="1" applyProtection="1">
      <alignment horizontal="center"/>
      <protection locked="0"/>
    </xf>
    <xf numFmtId="0" fontId="28" fillId="34" borderId="0" xfId="0" applyFont="1" applyFill="1"/>
    <xf numFmtId="0" fontId="27" fillId="34" borderId="0" xfId="0" applyFont="1" applyFill="1" applyAlignment="1">
      <alignment wrapText="1"/>
    </xf>
    <xf numFmtId="0" fontId="30" fillId="33" borderId="0" xfId="0" applyFont="1" applyFill="1"/>
    <xf numFmtId="0" fontId="30" fillId="34" borderId="13" xfId="0" applyFont="1" applyFill="1" applyBorder="1"/>
    <xf numFmtId="0" fontId="30" fillId="34" borderId="0" xfId="0" applyFont="1" applyFill="1"/>
    <xf numFmtId="0" fontId="30" fillId="34" borderId="11" xfId="0" applyFont="1" applyFill="1" applyBorder="1"/>
    <xf numFmtId="0" fontId="31" fillId="34" borderId="0" xfId="0" applyFont="1" applyFill="1" applyAlignment="1">
      <alignment horizontal="center"/>
    </xf>
    <xf numFmtId="0" fontId="27" fillId="34" borderId="0" xfId="0" applyFont="1" applyFill="1"/>
    <xf numFmtId="0" fontId="20" fillId="34" borderId="16" xfId="0" applyFont="1" applyFill="1" applyBorder="1"/>
    <xf numFmtId="0" fontId="30" fillId="34" borderId="0" xfId="0" quotePrefix="1" applyFont="1" applyFill="1"/>
    <xf numFmtId="0" fontId="30" fillId="34" borderId="0" xfId="0" quotePrefix="1" applyFont="1" applyFill="1" applyAlignment="1">
      <alignment horizontal="left"/>
    </xf>
    <xf numFmtId="0" fontId="27" fillId="34" borderId="0" xfId="0" applyFont="1" applyFill="1" applyAlignment="1">
      <alignment horizontal="right" indent="1"/>
    </xf>
    <xf numFmtId="0" fontId="31" fillId="34" borderId="0" xfId="0" applyFont="1" applyFill="1" applyAlignment="1">
      <alignment horizontal="left"/>
    </xf>
    <xf numFmtId="0" fontId="38" fillId="34" borderId="0" xfId="0" applyFont="1" applyFill="1"/>
    <xf numFmtId="0" fontId="20" fillId="34" borderId="17" xfId="0" applyFont="1" applyFill="1" applyBorder="1"/>
    <xf numFmtId="0" fontId="20" fillId="34" borderId="18" xfId="0" applyFont="1" applyFill="1" applyBorder="1"/>
    <xf numFmtId="0" fontId="37" fillId="34" borderId="0" xfId="0" applyFont="1" applyFill="1" applyAlignment="1">
      <alignment horizontal="left"/>
    </xf>
    <xf numFmtId="0" fontId="42" fillId="33" borderId="0" xfId="0" applyFont="1" applyFill="1" applyAlignment="1">
      <alignment vertical="center"/>
    </xf>
    <xf numFmtId="0" fontId="42" fillId="34" borderId="13" xfId="0" applyFont="1" applyFill="1" applyBorder="1" applyAlignment="1">
      <alignment vertical="center"/>
    </xf>
    <xf numFmtId="0" fontId="42" fillId="34" borderId="0" xfId="0" applyFont="1" applyFill="1" applyAlignment="1">
      <alignment vertical="center"/>
    </xf>
    <xf numFmtId="0" fontId="42" fillId="34" borderId="11" xfId="0" applyFont="1" applyFill="1" applyBorder="1" applyAlignment="1">
      <alignment vertical="center"/>
    </xf>
    <xf numFmtId="0" fontId="45" fillId="34" borderId="0" xfId="0" applyFont="1" applyFill="1" applyAlignment="1">
      <alignment vertical="center"/>
    </xf>
    <xf numFmtId="0" fontId="46" fillId="34" borderId="13" xfId="0" applyFont="1" applyFill="1" applyBorder="1"/>
    <xf numFmtId="0" fontId="20" fillId="33" borderId="0" xfId="0" applyFont="1" applyFill="1" applyAlignment="1">
      <alignment vertical="center"/>
    </xf>
    <xf numFmtId="0" fontId="46" fillId="34" borderId="13" xfId="0" applyFont="1" applyFill="1" applyBorder="1" applyAlignment="1">
      <alignment vertical="center"/>
    </xf>
    <xf numFmtId="0" fontId="20" fillId="34" borderId="0" xfId="0" applyFont="1" applyFill="1" applyAlignment="1">
      <alignment vertical="center"/>
    </xf>
    <xf numFmtId="0" fontId="20" fillId="34" borderId="11" xfId="0" applyFont="1" applyFill="1" applyBorder="1" applyAlignment="1">
      <alignment vertical="center"/>
    </xf>
    <xf numFmtId="0" fontId="21" fillId="34" borderId="0" xfId="0" applyFont="1" applyFill="1" applyAlignment="1">
      <alignment vertical="center"/>
    </xf>
    <xf numFmtId="0" fontId="47" fillId="34" borderId="0" xfId="0" applyFont="1" applyFill="1" applyAlignment="1">
      <alignment vertical="center"/>
    </xf>
    <xf numFmtId="0" fontId="39" fillId="34" borderId="0" xfId="0" applyFont="1" applyFill="1" applyAlignment="1">
      <alignment vertical="center" wrapText="1"/>
    </xf>
    <xf numFmtId="0" fontId="29" fillId="35" borderId="10" xfId="0" applyFont="1" applyFill="1" applyBorder="1" applyAlignment="1" applyProtection="1">
      <alignment horizontal="center"/>
      <protection hidden="1"/>
    </xf>
    <xf numFmtId="164" fontId="29" fillId="35" borderId="10" xfId="0" applyNumberFormat="1" applyFont="1" applyFill="1" applyBorder="1" applyAlignment="1" applyProtection="1">
      <alignment horizontal="center"/>
      <protection hidden="1"/>
    </xf>
    <xf numFmtId="166" fontId="29" fillId="35" borderId="10" xfId="0" applyNumberFormat="1" applyFont="1" applyFill="1" applyBorder="1" applyAlignment="1" applyProtection="1">
      <alignment horizontal="center"/>
      <protection hidden="1"/>
    </xf>
    <xf numFmtId="0" fontId="19" fillId="37" borderId="19" xfId="0" applyFont="1" applyFill="1" applyBorder="1" applyAlignment="1">
      <alignment horizontal="right" vertical="center" wrapText="1" indent="2"/>
    </xf>
    <xf numFmtId="0" fontId="20" fillId="37" borderId="20" xfId="0" applyFont="1" applyFill="1" applyBorder="1"/>
    <xf numFmtId="0" fontId="20" fillId="37" borderId="21" xfId="0" applyFont="1" applyFill="1" applyBorder="1"/>
    <xf numFmtId="0" fontId="54" fillId="0" borderId="0" xfId="0" applyFont="1"/>
    <xf numFmtId="0" fontId="55" fillId="0" borderId="0" xfId="0" applyFont="1"/>
    <xf numFmtId="0" fontId="56" fillId="0" borderId="0" xfId="0" applyFont="1" applyAlignment="1">
      <alignment horizontal="center" vertical="top" wrapText="1"/>
    </xf>
    <xf numFmtId="0" fontId="56" fillId="0" borderId="0" xfId="0" applyFont="1" applyAlignment="1">
      <alignment vertical="top" wrapText="1"/>
    </xf>
    <xf numFmtId="0" fontId="54" fillId="0" borderId="0" xfId="0" applyFont="1" applyAlignment="1">
      <alignment horizontal="center"/>
    </xf>
    <xf numFmtId="0" fontId="57" fillId="0" borderId="0" xfId="49" applyFont="1" applyFill="1" applyBorder="1"/>
    <xf numFmtId="0" fontId="54" fillId="0" borderId="0" xfId="0" applyFont="1" applyAlignment="1">
      <alignment horizontal="center" vertical="top"/>
    </xf>
    <xf numFmtId="0" fontId="54" fillId="0" borderId="0" xfId="0" applyFont="1" applyAlignment="1">
      <alignment horizontal="left"/>
    </xf>
    <xf numFmtId="164" fontId="54" fillId="0" borderId="0" xfId="0" applyNumberFormat="1" applyFont="1" applyAlignment="1">
      <alignment horizontal="center"/>
    </xf>
    <xf numFmtId="0" fontId="54" fillId="0" borderId="0" xfId="0" applyFont="1" applyAlignment="1">
      <alignment horizontal="left" vertical="top" wrapText="1" indent="2"/>
    </xf>
    <xf numFmtId="0" fontId="57" fillId="0" borderId="0" xfId="49" applyFont="1" applyFill="1" applyBorder="1" applyAlignment="1">
      <alignment vertical="top" wrapText="1"/>
    </xf>
    <xf numFmtId="0" fontId="57" fillId="0" borderId="0" xfId="49" applyFont="1" applyFill="1" applyBorder="1" applyAlignment="1">
      <alignment horizontal="left"/>
    </xf>
    <xf numFmtId="0" fontId="52" fillId="0" borderId="0" xfId="0" applyFont="1" applyAlignment="1">
      <alignment horizontal="center" wrapText="1"/>
    </xf>
    <xf numFmtId="0" fontId="52" fillId="0" borderId="0" xfId="0" applyFont="1" applyAlignment="1">
      <alignment horizontal="center"/>
    </xf>
    <xf numFmtId="0" fontId="58" fillId="0" borderId="0" xfId="0" applyFont="1" applyAlignment="1" applyProtection="1">
      <alignment horizontal="center"/>
      <protection locked="0"/>
    </xf>
    <xf numFmtId="0" fontId="54" fillId="0" borderId="0" xfId="0" applyFont="1" applyAlignment="1" applyProtection="1">
      <alignment horizontal="center"/>
      <protection locked="0"/>
    </xf>
    <xf numFmtId="0" fontId="56" fillId="0" borderId="0" xfId="0" applyFont="1"/>
    <xf numFmtId="164" fontId="54" fillId="0" borderId="0" xfId="0" applyNumberFormat="1" applyFont="1" applyAlignment="1" applyProtection="1">
      <alignment horizontal="center"/>
      <protection locked="0"/>
    </xf>
    <xf numFmtId="0" fontId="54" fillId="0" borderId="0" xfId="0" applyFont="1" applyAlignment="1">
      <alignment horizontal="right"/>
    </xf>
    <xf numFmtId="0" fontId="53" fillId="0" borderId="0" xfId="0" quotePrefix="1" applyFont="1"/>
    <xf numFmtId="0" fontId="53" fillId="0" borderId="0" xfId="0" quotePrefix="1" applyFont="1" applyAlignment="1">
      <alignment horizontal="left"/>
    </xf>
    <xf numFmtId="164" fontId="54" fillId="0" borderId="0" xfId="0" applyNumberFormat="1" applyFont="1" applyAlignment="1" applyProtection="1">
      <alignment horizontal="center" vertical="top"/>
      <protection locked="0"/>
    </xf>
    <xf numFmtId="164" fontId="54" fillId="0" borderId="0" xfId="0" applyNumberFormat="1" applyFont="1" applyAlignment="1" applyProtection="1">
      <alignment horizontal="center" wrapText="1"/>
      <protection locked="0"/>
    </xf>
    <xf numFmtId="0" fontId="54" fillId="0" borderId="0" xfId="0" applyFont="1" applyAlignment="1" applyProtection="1">
      <alignment horizontal="center" vertical="top"/>
      <protection locked="0"/>
    </xf>
    <xf numFmtId="0" fontId="54" fillId="0" borderId="0" xfId="0" applyFont="1" applyAlignment="1" applyProtection="1">
      <alignment horizontal="center" wrapText="1"/>
      <protection locked="0"/>
    </xf>
    <xf numFmtId="0" fontId="54" fillId="0" borderId="0" xfId="0" applyFont="1" applyAlignment="1">
      <alignment wrapText="1"/>
    </xf>
    <xf numFmtId="167" fontId="54" fillId="0" borderId="0" xfId="50" applyNumberFormat="1" applyFont="1" applyAlignment="1">
      <alignment horizontal="center"/>
    </xf>
    <xf numFmtId="167" fontId="54" fillId="0" borderId="0" xfId="50" applyNumberFormat="1" applyFont="1" applyAlignment="1">
      <alignment horizontal="center" vertical="top"/>
    </xf>
    <xf numFmtId="167" fontId="54" fillId="0" borderId="0" xfId="50" applyNumberFormat="1" applyFont="1" applyAlignment="1">
      <alignment horizontal="center" wrapText="1"/>
    </xf>
    <xf numFmtId="167" fontId="54" fillId="0" borderId="0" xfId="50" applyNumberFormat="1" applyFont="1"/>
    <xf numFmtId="0" fontId="48" fillId="34" borderId="16" xfId="0" applyFont="1" applyFill="1" applyBorder="1" applyAlignment="1">
      <alignment horizontal="center"/>
    </xf>
    <xf numFmtId="0" fontId="49" fillId="0" borderId="17" xfId="0" applyFont="1" applyBorder="1" applyAlignment="1">
      <alignment horizontal="center"/>
    </xf>
    <xf numFmtId="0" fontId="49" fillId="0" borderId="18" xfId="0" applyFont="1" applyBorder="1" applyAlignment="1">
      <alignment horizontal="center"/>
    </xf>
    <xf numFmtId="0" fontId="40" fillId="34" borderId="14" xfId="0" applyFont="1" applyFill="1" applyBorder="1" applyAlignment="1">
      <alignment horizontal="center" vertical="top"/>
    </xf>
    <xf numFmtId="0" fontId="41" fillId="0" borderId="15" xfId="0" applyFont="1" applyBorder="1" applyAlignment="1">
      <alignment horizontal="center" vertical="top"/>
    </xf>
    <xf numFmtId="0" fontId="41" fillId="0" borderId="12" xfId="0" applyFont="1" applyBorder="1" applyAlignment="1">
      <alignment horizontal="center" vertical="top"/>
    </xf>
    <xf numFmtId="0" fontId="33" fillId="34" borderId="17" xfId="0" applyFont="1" applyFill="1" applyBorder="1" applyAlignment="1">
      <alignment horizontal="left" vertical="center" wrapText="1" indent="1"/>
    </xf>
    <xf numFmtId="0" fontId="35" fillId="0" borderId="17" xfId="0" applyFont="1" applyBorder="1" applyAlignment="1">
      <alignment horizontal="left" vertical="center" wrapText="1" indent="1"/>
    </xf>
    <xf numFmtId="0" fontId="35" fillId="0" borderId="0" xfId="0" applyFont="1" applyAlignment="1">
      <alignment horizontal="left" vertical="center" wrapText="1" indent="1"/>
    </xf>
    <xf numFmtId="0" fontId="35" fillId="0" borderId="15" xfId="0" applyFont="1" applyBorder="1" applyAlignment="1">
      <alignment horizontal="left" vertical="center" wrapText="1" indent="1"/>
    </xf>
    <xf numFmtId="0" fontId="43" fillId="34" borderId="0" xfId="0" applyFont="1" applyFill="1" applyAlignment="1">
      <alignment horizontal="left" vertical="center" wrapText="1"/>
    </xf>
    <xf numFmtId="0" fontId="43" fillId="0" borderId="0" xfId="0" applyFont="1" applyAlignment="1">
      <alignment horizontal="left" vertical="center" wrapText="1"/>
    </xf>
    <xf numFmtId="0" fontId="39" fillId="0" borderId="0" xfId="0" applyFont="1" applyAlignment="1">
      <alignment horizontal="left" vertical="center"/>
    </xf>
    <xf numFmtId="0" fontId="39" fillId="0" borderId="11" xfId="0" applyFont="1" applyBorder="1" applyAlignment="1">
      <alignment horizontal="left" vertical="center"/>
    </xf>
    <xf numFmtId="0" fontId="43" fillId="34" borderId="0" xfId="0" applyFont="1" applyFill="1" applyAlignment="1">
      <alignment horizontal="justify" vertical="center" wrapText="1"/>
    </xf>
    <xf numFmtId="0" fontId="43" fillId="0" borderId="0" xfId="0" applyFont="1" applyAlignment="1">
      <alignment horizontal="justify" vertical="center" wrapText="1"/>
    </xf>
    <xf numFmtId="0" fontId="39" fillId="0" borderId="0" xfId="0" applyFont="1" applyAlignment="1">
      <alignment vertical="center"/>
    </xf>
    <xf numFmtId="0" fontId="39" fillId="0" borderId="11" xfId="0" applyFont="1" applyBorder="1" applyAlignment="1">
      <alignment vertical="center"/>
    </xf>
    <xf numFmtId="0" fontId="21" fillId="34" borderId="0" xfId="0" applyFont="1" applyFill="1" applyAlignment="1">
      <alignment vertical="center" wrapText="1"/>
    </xf>
    <xf numFmtId="0" fontId="50" fillId="0" borderId="0" xfId="0" applyFont="1" applyAlignment="1">
      <alignment vertical="center" wrapText="1"/>
    </xf>
    <xf numFmtId="0" fontId="27" fillId="37" borderId="20" xfId="0" applyFont="1" applyFill="1" applyBorder="1" applyAlignment="1">
      <alignment vertical="center" wrapText="1"/>
    </xf>
    <xf numFmtId="0" fontId="54" fillId="37" borderId="20" xfId="0" applyFont="1" applyFill="1" applyBorder="1" applyAlignment="1">
      <alignment vertical="center" wrapText="1"/>
    </xf>
  </cellXfs>
  <cellStyles count="51">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1 2" xfId="43" xr:uid="{00000000-0005-0000-0000-00000D000000}"/>
    <cellStyle name="60% - Accent2" xfId="25" builtinId="36" customBuiltin="1"/>
    <cellStyle name="60% - Accent2 2" xfId="44" xr:uid="{00000000-0005-0000-0000-00000F000000}"/>
    <cellStyle name="60% - Accent3" xfId="29" builtinId="40" customBuiltin="1"/>
    <cellStyle name="60% - Accent3 2" xfId="45" xr:uid="{00000000-0005-0000-0000-000011000000}"/>
    <cellStyle name="60% - Accent4" xfId="33" builtinId="44" customBuiltin="1"/>
    <cellStyle name="60% - Accent4 2" xfId="46" xr:uid="{00000000-0005-0000-0000-000013000000}"/>
    <cellStyle name="60% - Accent5" xfId="37" builtinId="48" customBuiltin="1"/>
    <cellStyle name="60% - Accent5 2" xfId="47" xr:uid="{00000000-0005-0000-0000-000015000000}"/>
    <cellStyle name="60% - Accent6" xfId="41" builtinId="52" customBuiltin="1"/>
    <cellStyle name="60% - Accent6 2" xfId="48" xr:uid="{00000000-0005-0000-0000-000017000000}"/>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50"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9" builtinId="8"/>
    <cellStyle name="Input" xfId="9" builtinId="20" customBuiltin="1"/>
    <cellStyle name="Linked Cell" xfId="12" builtinId="24" customBuiltin="1"/>
    <cellStyle name="Neutral" xfId="8" builtinId="28" customBuiltin="1"/>
    <cellStyle name="Neutral 2" xfId="42" xr:uid="{00000000-0005-0000-0000-00002A000000}"/>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33CC"/>
      <color rgb="FFFFFFCC"/>
      <color rgb="FF3333FF"/>
      <color rgb="FFEC40BF"/>
      <color rgb="FFEBD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874713</xdr:colOff>
      <xdr:row>1</xdr:row>
      <xdr:rowOff>266525</xdr:rowOff>
    </xdr:from>
    <xdr:to>
      <xdr:col>1</xdr:col>
      <xdr:colOff>1973263</xdr:colOff>
      <xdr:row>2</xdr:row>
      <xdr:rowOff>268111</xdr:rowOff>
    </xdr:to>
    <xdr:sp macro="" textlink="">
      <xdr:nvSpPr>
        <xdr:cNvPr id="2" name="TextBox 1">
          <a:extLst>
            <a:ext uri="{FF2B5EF4-FFF2-40B4-BE49-F238E27FC236}">
              <a16:creationId xmlns:a16="http://schemas.microsoft.com/office/drawing/2014/main" id="{940A3393-3082-6511-D832-1460B7B88013}"/>
            </a:ext>
          </a:extLst>
        </xdr:cNvPr>
        <xdr:cNvSpPr txBox="1"/>
      </xdr:nvSpPr>
      <xdr:spPr>
        <a:xfrm>
          <a:off x="1227491" y="322969"/>
          <a:ext cx="1098550" cy="4813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SG" sz="800" b="1">
              <a:latin typeface="Abadi" panose="020B0604020104020204" pitchFamily="34" charset="0"/>
              <a:cs typeface="Arial" panose="020B0604020202020204" pitchFamily="34" charset="0"/>
            </a:rPr>
            <a:t>INLAND REVENUE AUTHORITY</a:t>
          </a:r>
          <a:r>
            <a:rPr lang="en-SG" sz="800" b="1" baseline="0">
              <a:latin typeface="Abadi" panose="020B0604020104020204" pitchFamily="34" charset="0"/>
              <a:cs typeface="Arial" panose="020B0604020202020204" pitchFamily="34" charset="0"/>
            </a:rPr>
            <a:t> OF SINGAPORE</a:t>
          </a:r>
          <a:endParaRPr lang="en-SG" sz="800" b="1">
            <a:latin typeface="Abadi" panose="020B0604020104020204" pitchFamily="34" charset="0"/>
            <a:cs typeface="Arial" panose="020B0604020202020204" pitchFamily="34" charset="0"/>
          </a:endParaRPr>
        </a:p>
      </xdr:txBody>
    </xdr:sp>
    <xdr:clientData/>
  </xdr:twoCellAnchor>
  <xdr:twoCellAnchor>
    <xdr:from>
      <xdr:col>2</xdr:col>
      <xdr:colOff>62091</xdr:colOff>
      <xdr:row>1</xdr:row>
      <xdr:rowOff>64556</xdr:rowOff>
    </xdr:from>
    <xdr:to>
      <xdr:col>3</xdr:col>
      <xdr:colOff>2039649</xdr:colOff>
      <xdr:row>2</xdr:row>
      <xdr:rowOff>278526</xdr:rowOff>
    </xdr:to>
    <xdr:grpSp>
      <xdr:nvGrpSpPr>
        <xdr:cNvPr id="5" name="Group 4">
          <a:extLst>
            <a:ext uri="{FF2B5EF4-FFF2-40B4-BE49-F238E27FC236}">
              <a16:creationId xmlns:a16="http://schemas.microsoft.com/office/drawing/2014/main" id="{CE13B418-70DE-7EC2-E5C8-ED5E4432F71A}"/>
            </a:ext>
          </a:extLst>
        </xdr:cNvPr>
        <xdr:cNvGrpSpPr/>
      </xdr:nvGrpSpPr>
      <xdr:grpSpPr>
        <a:xfrm>
          <a:off x="281166" y="121706"/>
          <a:ext cx="2091858" cy="928345"/>
          <a:chOff x="281166" y="121706"/>
          <a:chExt cx="2091858" cy="928345"/>
        </a:xfrm>
      </xdr:grpSpPr>
      <xdr:pic>
        <xdr:nvPicPr>
          <xdr:cNvPr id="9" name="Picture 8">
            <a:extLst>
              <a:ext uri="{FF2B5EF4-FFF2-40B4-BE49-F238E27FC236}">
                <a16:creationId xmlns:a16="http://schemas.microsoft.com/office/drawing/2014/main" id="{2965631D-382A-72AA-2B3D-F20A9CC8C3D9}"/>
              </a:ext>
            </a:extLst>
          </xdr:cNvPr>
          <xdr:cNvPicPr>
            <a:picLocks noChangeAspect="1"/>
          </xdr:cNvPicPr>
        </xdr:nvPicPr>
        <xdr:blipFill rotWithShape="1">
          <a:blip xmlns:r="http://schemas.openxmlformats.org/officeDocument/2006/relationships" r:embed="rId1"/>
          <a:srcRect l="11376" t="3388" r="32111" b="35899"/>
          <a:stretch/>
        </xdr:blipFill>
        <xdr:spPr>
          <a:xfrm>
            <a:off x="281166" y="121706"/>
            <a:ext cx="1062360" cy="845665"/>
          </a:xfrm>
          <a:prstGeom prst="rect">
            <a:avLst/>
          </a:prstGeom>
        </xdr:spPr>
      </xdr:pic>
      <xdr:sp macro="" textlink="">
        <xdr:nvSpPr>
          <xdr:cNvPr id="3" name="TextBox 2">
            <a:extLst>
              <a:ext uri="{FF2B5EF4-FFF2-40B4-BE49-F238E27FC236}">
                <a16:creationId xmlns:a16="http://schemas.microsoft.com/office/drawing/2014/main" id="{0CF79102-A447-47A5-9E6A-29B8F193047C}"/>
              </a:ext>
            </a:extLst>
          </xdr:cNvPr>
          <xdr:cNvSpPr txBox="1"/>
        </xdr:nvSpPr>
        <xdr:spPr>
          <a:xfrm>
            <a:off x="1274474" y="388594"/>
            <a:ext cx="1098550" cy="6614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SG" sz="800" b="1">
                <a:latin typeface="Abadi" panose="020B0604020104020204" pitchFamily="34" charset="0"/>
                <a:cs typeface="Arial" panose="020B0604020202020204" pitchFamily="34" charset="0"/>
              </a:rPr>
              <a:t>INLAND REVENUE AUTHORITY</a:t>
            </a:r>
            <a:r>
              <a:rPr lang="en-SG" sz="800" b="1" baseline="0">
                <a:latin typeface="Abadi" panose="020B0604020104020204" pitchFamily="34" charset="0"/>
                <a:cs typeface="Arial" panose="020B0604020202020204" pitchFamily="34" charset="0"/>
              </a:rPr>
              <a:t> OF SINGAPORE</a:t>
            </a:r>
            <a:endParaRPr lang="en-SG" sz="800" b="1">
              <a:latin typeface="Abadi" panose="020B0604020104020204" pitchFamily="34" charset="0"/>
              <a:cs typeface="Arial" panose="020B0604020202020204" pitchFamily="34"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171450</xdr:colOff>
      <xdr:row>29</xdr:row>
      <xdr:rowOff>114300</xdr:rowOff>
    </xdr:from>
    <xdr:to>
      <xdr:col>1</xdr:col>
      <xdr:colOff>2793673</xdr:colOff>
      <xdr:row>38</xdr:row>
      <xdr:rowOff>133133</xdr:rowOff>
    </xdr:to>
    <xdr:pic>
      <xdr:nvPicPr>
        <xdr:cNvPr id="2" name="Picture 1">
          <a:extLst>
            <a:ext uri="{FF2B5EF4-FFF2-40B4-BE49-F238E27FC236}">
              <a16:creationId xmlns:a16="http://schemas.microsoft.com/office/drawing/2014/main" id="{D0250184-8C85-FCCA-AD5D-241AB1E93B0B}"/>
            </a:ext>
          </a:extLst>
        </xdr:cNvPr>
        <xdr:cNvPicPr>
          <a:picLocks noChangeAspect="1"/>
        </xdr:cNvPicPr>
      </xdr:nvPicPr>
      <xdr:blipFill>
        <a:blip xmlns:r="http://schemas.openxmlformats.org/officeDocument/2006/relationships" r:embed="rId1"/>
        <a:stretch>
          <a:fillRect/>
        </a:stretch>
      </xdr:blipFill>
      <xdr:spPr>
        <a:xfrm>
          <a:off x="295275" y="6591300"/>
          <a:ext cx="2619048" cy="1733333"/>
        </a:xfrm>
        <a:prstGeom prst="rect">
          <a:avLst/>
        </a:prstGeom>
      </xdr:spPr>
    </xdr:pic>
    <xdr:clientData/>
  </xdr:twoCellAnchor>
  <xdr:twoCellAnchor editAs="oneCell">
    <xdr:from>
      <xdr:col>1</xdr:col>
      <xdr:colOff>3009900</xdr:colOff>
      <xdr:row>29</xdr:row>
      <xdr:rowOff>123825</xdr:rowOff>
    </xdr:from>
    <xdr:to>
      <xdr:col>1</xdr:col>
      <xdr:colOff>5657519</xdr:colOff>
      <xdr:row>50</xdr:row>
      <xdr:rowOff>113804</xdr:rowOff>
    </xdr:to>
    <xdr:pic>
      <xdr:nvPicPr>
        <xdr:cNvPr id="3" name="Picture 2">
          <a:extLst>
            <a:ext uri="{FF2B5EF4-FFF2-40B4-BE49-F238E27FC236}">
              <a16:creationId xmlns:a16="http://schemas.microsoft.com/office/drawing/2014/main" id="{F58F91E9-96C1-72A2-17AE-1FFD0D77D4C9}"/>
            </a:ext>
          </a:extLst>
        </xdr:cNvPr>
        <xdr:cNvPicPr>
          <a:picLocks noChangeAspect="1"/>
        </xdr:cNvPicPr>
      </xdr:nvPicPr>
      <xdr:blipFill>
        <a:blip xmlns:r="http://schemas.openxmlformats.org/officeDocument/2006/relationships" r:embed="rId2"/>
        <a:stretch>
          <a:fillRect/>
        </a:stretch>
      </xdr:blipFill>
      <xdr:spPr>
        <a:xfrm>
          <a:off x="3133725" y="6600825"/>
          <a:ext cx="2647619" cy="397142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Hui Jun YANG (IRAS)" id="{2346FCF9-40E4-4845-A6AA-D8B70597FF25}" userId="S::YANG_Hui_Jun@iras.gov.sg::d8a33e3a-339d-4b70-b3e8-d0c9f26a7d24"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4" dT="2024-11-19T09:33:15.88" personId="{2346FCF9-40E4-4845-A6AA-D8B70597FF25}" id="{99D501C8-7AD3-4F41-8672-109FDF431F6A}">
    <text>Q - rounding?</text>
  </threadedComment>
  <threadedComment ref="B24" dT="2024-11-19T09:30:28.42" personId="{2346FCF9-40E4-4845-A6AA-D8B70597FF25}" id="{638CEEE9-103C-4058-9C0F-CC6C3770B900}">
    <text>=vstack() function</text>
  </threadedComment>
  <threadedComment ref="B27" dT="2024-11-19T09:59:11.12" personId="{2346FCF9-40E4-4845-A6AA-D8B70597FF25}" id="{B2C59BB3-54FB-4A8F-8659-A2B057D2C481}">
    <text>AG to AK.</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as.gov.sg/statistics/exchange-rates"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CACE6-D63C-4709-832B-EE3108AD87B8}">
  <sheetPr codeName="Sheet1">
    <tabColor rgb="FF002060"/>
  </sheetPr>
  <dimension ref="A1:O34"/>
  <sheetViews>
    <sheetView showGridLines="0" showRowColHeaders="0" tabSelected="1" zoomScaleNormal="100" workbookViewId="0">
      <pane ySplit="34" topLeftCell="A95" activePane="bottomLeft" state="frozen"/>
      <selection pane="bottomLeft" activeCell="R14" sqref="R14"/>
    </sheetView>
  </sheetViews>
  <sheetFormatPr defaultColWidth="9.140625" defaultRowHeight="15" x14ac:dyDescent="0.25"/>
  <cols>
    <col min="1" max="1" width="1.28515625" style="1" customWidth="1"/>
    <col min="2" max="2" width="2" style="1" customWidth="1"/>
    <col min="3" max="3" width="1.7109375" style="1" customWidth="1"/>
    <col min="4" max="4" width="39.140625" style="1" customWidth="1"/>
    <col min="5" max="5" width="48.140625" style="1" customWidth="1"/>
    <col min="6" max="6" width="1.140625" style="1" customWidth="1"/>
    <col min="7" max="7" width="0.7109375" style="1" customWidth="1"/>
    <col min="8" max="8" width="1.42578125" style="1" customWidth="1"/>
    <col min="9" max="9" width="43" style="1" customWidth="1"/>
    <col min="10" max="10" width="34.7109375" style="1" customWidth="1"/>
    <col min="11" max="11" width="0.42578125" style="1" customWidth="1"/>
    <col min="12" max="12" width="3" style="1" hidden="1" customWidth="1"/>
    <col min="13" max="13" width="2.42578125" style="1" customWidth="1"/>
    <col min="14" max="14" width="0.85546875" style="1" customWidth="1"/>
    <col min="15" max="16384" width="9.140625" style="1"/>
  </cols>
  <sheetData>
    <row r="1" spans="1:15" ht="4.5" customHeight="1" x14ac:dyDescent="0.25">
      <c r="A1" s="15"/>
      <c r="B1" s="15"/>
      <c r="C1" s="15"/>
      <c r="D1" s="15"/>
      <c r="E1" s="15"/>
      <c r="F1" s="15"/>
      <c r="G1" s="15"/>
      <c r="H1" s="15"/>
      <c r="I1" s="15"/>
      <c r="J1" s="15"/>
      <c r="K1" s="15"/>
      <c r="L1" s="15"/>
      <c r="M1" s="15"/>
      <c r="N1" s="15"/>
    </row>
    <row r="2" spans="1:15" ht="56.25" customHeight="1" x14ac:dyDescent="0.5">
      <c r="A2" s="15"/>
      <c r="B2" s="83" t="s">
        <v>0</v>
      </c>
      <c r="C2" s="84"/>
      <c r="D2" s="84"/>
      <c r="E2" s="84"/>
      <c r="F2" s="84"/>
      <c r="G2" s="84"/>
      <c r="H2" s="84"/>
      <c r="I2" s="84"/>
      <c r="J2" s="84"/>
      <c r="K2" s="84"/>
      <c r="L2" s="84"/>
      <c r="M2" s="85"/>
      <c r="N2" s="15"/>
    </row>
    <row r="3" spans="1:15" ht="30" customHeight="1" x14ac:dyDescent="0.25">
      <c r="A3" s="15"/>
      <c r="B3" s="86" t="s">
        <v>1</v>
      </c>
      <c r="C3" s="87"/>
      <c r="D3" s="87"/>
      <c r="E3" s="87"/>
      <c r="F3" s="87"/>
      <c r="G3" s="87"/>
      <c r="H3" s="87"/>
      <c r="I3" s="87"/>
      <c r="J3" s="87"/>
      <c r="K3" s="87"/>
      <c r="L3" s="87"/>
      <c r="M3" s="88"/>
      <c r="N3" s="15"/>
    </row>
    <row r="4" spans="1:15" ht="54.95" customHeight="1" x14ac:dyDescent="0.25">
      <c r="A4" s="15"/>
      <c r="B4" s="50"/>
      <c r="C4" s="103" t="s">
        <v>120</v>
      </c>
      <c r="D4" s="104"/>
      <c r="E4" s="104"/>
      <c r="F4" s="104"/>
      <c r="G4" s="104"/>
      <c r="H4" s="104"/>
      <c r="I4" s="104"/>
      <c r="J4" s="104"/>
      <c r="K4" s="104"/>
      <c r="L4" s="51"/>
      <c r="M4" s="52"/>
      <c r="N4" s="15"/>
    </row>
    <row r="5" spans="1:15" s="42" customFormat="1" ht="32.450000000000003" customHeight="1" x14ac:dyDescent="0.25">
      <c r="A5" s="40"/>
      <c r="B5" s="41"/>
      <c r="C5" s="101" t="s">
        <v>123</v>
      </c>
      <c r="D5" s="102"/>
      <c r="E5" s="102"/>
      <c r="F5" s="102"/>
      <c r="G5" s="102"/>
      <c r="H5" s="102"/>
      <c r="I5" s="102"/>
      <c r="J5" s="102"/>
      <c r="K5" s="102"/>
      <c r="M5" s="43"/>
      <c r="N5" s="40"/>
    </row>
    <row r="6" spans="1:15" ht="15" customHeight="1" x14ac:dyDescent="0.25">
      <c r="A6" s="15"/>
      <c r="B6" s="39"/>
      <c r="C6" s="44" t="s">
        <v>117</v>
      </c>
      <c r="D6" s="45"/>
      <c r="E6" s="42"/>
      <c r="F6" s="42"/>
      <c r="G6" s="42"/>
      <c r="H6" s="42"/>
      <c r="I6" s="42"/>
      <c r="J6" s="46"/>
      <c r="K6" s="42"/>
      <c r="M6" s="5"/>
      <c r="N6" s="15"/>
    </row>
    <row r="7" spans="1:15" s="36" customFormat="1" ht="15" customHeight="1" x14ac:dyDescent="0.25">
      <c r="A7" s="34"/>
      <c r="B7" s="35"/>
      <c r="C7" s="97" t="s">
        <v>115</v>
      </c>
      <c r="D7" s="98"/>
      <c r="E7" s="98"/>
      <c r="F7" s="98"/>
      <c r="G7" s="99"/>
      <c r="H7" s="99"/>
      <c r="I7" s="99"/>
      <c r="J7" s="99"/>
      <c r="K7" s="99"/>
      <c r="M7" s="37"/>
      <c r="N7" s="34"/>
      <c r="O7" s="38"/>
    </row>
    <row r="8" spans="1:15" s="36" customFormat="1" ht="15" customHeight="1" x14ac:dyDescent="0.25">
      <c r="A8" s="34"/>
      <c r="B8" s="35"/>
      <c r="C8" s="97" t="s">
        <v>118</v>
      </c>
      <c r="D8" s="98"/>
      <c r="E8" s="98"/>
      <c r="F8" s="98"/>
      <c r="G8" s="99"/>
      <c r="H8" s="99"/>
      <c r="I8" s="99"/>
      <c r="J8" s="99"/>
      <c r="K8" s="99"/>
      <c r="M8" s="37"/>
      <c r="N8" s="34"/>
      <c r="O8" s="38"/>
    </row>
    <row r="9" spans="1:15" s="36" customFormat="1" ht="25.5" customHeight="1" x14ac:dyDescent="0.25">
      <c r="A9" s="34"/>
      <c r="B9" s="35"/>
      <c r="C9" s="93" t="s">
        <v>119</v>
      </c>
      <c r="D9" s="94"/>
      <c r="E9" s="94"/>
      <c r="F9" s="94"/>
      <c r="G9" s="95"/>
      <c r="H9" s="95"/>
      <c r="I9" s="95"/>
      <c r="J9" s="95"/>
      <c r="K9" s="95"/>
      <c r="L9" s="95"/>
      <c r="M9" s="96"/>
      <c r="N9" s="34"/>
    </row>
    <row r="10" spans="1:15" s="36" customFormat="1" ht="15" customHeight="1" x14ac:dyDescent="0.25">
      <c r="A10" s="34"/>
      <c r="B10" s="35"/>
      <c r="C10" s="97" t="s">
        <v>116</v>
      </c>
      <c r="D10" s="98"/>
      <c r="E10" s="98"/>
      <c r="F10" s="98"/>
      <c r="G10" s="99"/>
      <c r="H10" s="99"/>
      <c r="I10" s="99"/>
      <c r="J10" s="99"/>
      <c r="K10" s="99"/>
      <c r="L10" s="99"/>
      <c r="M10" s="100"/>
      <c r="N10" s="34"/>
    </row>
    <row r="11" spans="1:15" ht="4.5" customHeight="1" x14ac:dyDescent="0.35">
      <c r="A11" s="15"/>
      <c r="B11" s="6"/>
      <c r="C11" s="7"/>
      <c r="M11" s="5"/>
      <c r="N11" s="15"/>
    </row>
    <row r="12" spans="1:15" ht="8.4499999999999993" customHeight="1" x14ac:dyDescent="0.35">
      <c r="A12" s="15"/>
      <c r="B12" s="6"/>
      <c r="C12" s="7"/>
      <c r="M12" s="5"/>
      <c r="N12" s="15"/>
    </row>
    <row r="13" spans="1:15" ht="17.100000000000001" customHeight="1" x14ac:dyDescent="0.25">
      <c r="A13" s="15"/>
      <c r="B13" s="4"/>
      <c r="D13" s="30" t="s">
        <v>2</v>
      </c>
      <c r="E13" s="33" t="s">
        <v>3</v>
      </c>
      <c r="M13" s="5"/>
      <c r="N13" s="15"/>
    </row>
    <row r="14" spans="1:15" ht="5.45" customHeight="1" x14ac:dyDescent="0.25">
      <c r="A14" s="15"/>
      <c r="B14" s="4"/>
      <c r="E14" s="2"/>
      <c r="M14" s="5"/>
      <c r="N14" s="15"/>
    </row>
    <row r="15" spans="1:15" ht="17.100000000000001" customHeight="1" x14ac:dyDescent="0.25">
      <c r="A15" s="15"/>
      <c r="B15" s="4"/>
      <c r="D15" s="3" t="s">
        <v>4</v>
      </c>
      <c r="E15" s="13"/>
      <c r="M15" s="5"/>
      <c r="N15" s="15"/>
    </row>
    <row r="16" spans="1:15" ht="17.100000000000001" customHeight="1" x14ac:dyDescent="0.25">
      <c r="A16" s="15"/>
      <c r="B16" s="4"/>
      <c r="D16" s="3" t="s">
        <v>6</v>
      </c>
      <c r="E16" s="13"/>
      <c r="I16" s="26"/>
      <c r="M16" s="5"/>
      <c r="N16" s="15"/>
    </row>
    <row r="17" spans="1:14" ht="17.100000000000001" customHeight="1" x14ac:dyDescent="0.25">
      <c r="A17" s="15"/>
      <c r="B17" s="4"/>
      <c r="D17" s="3" t="s">
        <v>7</v>
      </c>
      <c r="E17" s="13"/>
      <c r="I17" s="26"/>
      <c r="M17" s="5"/>
      <c r="N17" s="15"/>
    </row>
    <row r="18" spans="1:14" ht="17.100000000000001" customHeight="1" x14ac:dyDescent="0.25">
      <c r="A18" s="15"/>
      <c r="B18" s="4"/>
      <c r="D18" s="3" t="s">
        <v>9</v>
      </c>
      <c r="E18" s="13"/>
      <c r="I18" s="26"/>
      <c r="M18" s="5"/>
      <c r="N18" s="15"/>
    </row>
    <row r="19" spans="1:14" ht="17.100000000000001" customHeight="1" x14ac:dyDescent="0.25">
      <c r="A19" s="15"/>
      <c r="B19" s="4"/>
      <c r="D19" s="3" t="s">
        <v>10</v>
      </c>
      <c r="E19" s="13"/>
      <c r="I19" s="26"/>
      <c r="M19" s="5"/>
      <c r="N19" s="15"/>
    </row>
    <row r="20" spans="1:14" s="21" customFormat="1" ht="11.45" customHeight="1" x14ac:dyDescent="0.25">
      <c r="A20" s="19"/>
      <c r="B20" s="20"/>
      <c r="M20" s="22"/>
      <c r="N20" s="19"/>
    </row>
    <row r="21" spans="1:14" s="21" customFormat="1" ht="17.100000000000001" customHeight="1" x14ac:dyDescent="0.25">
      <c r="A21" s="19"/>
      <c r="B21" s="20"/>
      <c r="D21" s="17" t="s">
        <v>12</v>
      </c>
      <c r="E21" s="27"/>
      <c r="I21" s="17" t="s">
        <v>13</v>
      </c>
      <c r="J21" s="23"/>
      <c r="M21" s="22"/>
      <c r="N21" s="19"/>
    </row>
    <row r="22" spans="1:14" ht="17.100000000000001" customHeight="1" x14ac:dyDescent="0.25">
      <c r="A22" s="15"/>
      <c r="B22" s="4"/>
      <c r="D22" s="24" t="s">
        <v>14</v>
      </c>
      <c r="E22" s="47" t="str">
        <f>IF(Data2!N19&gt;0,"Invalid search keys",Data2!N7)</f>
        <v>Invalid search keys</v>
      </c>
      <c r="I22" s="29" t="s">
        <v>15</v>
      </c>
      <c r="J22" s="16">
        <v>100</v>
      </c>
      <c r="M22" s="5"/>
      <c r="N22" s="15"/>
    </row>
    <row r="23" spans="1:14" ht="17.100000000000001" customHeight="1" x14ac:dyDescent="0.25">
      <c r="A23" s="15"/>
      <c r="B23" s="4"/>
      <c r="D23" s="18" t="s">
        <v>16</v>
      </c>
      <c r="E23" s="48" t="str">
        <f>IF(Data2!N19&gt;0,"Invalid search keys",Data2!AA14)</f>
        <v>Invalid search keys</v>
      </c>
      <c r="I23" s="28" t="s">
        <v>17</v>
      </c>
      <c r="J23" s="49" t="str">
        <f>IFERROR(J22*E23,"Invalid search keys")</f>
        <v>Invalid search keys</v>
      </c>
      <c r="M23" s="5"/>
      <c r="N23" s="15"/>
    </row>
    <row r="24" spans="1:14" ht="18" hidden="1" customHeight="1" x14ac:dyDescent="0.25">
      <c r="A24" s="15"/>
      <c r="B24" s="4"/>
      <c r="D24" s="8"/>
      <c r="E24" s="8"/>
      <c r="M24" s="5"/>
      <c r="N24" s="15"/>
    </row>
    <row r="25" spans="1:14" ht="10.5" hidden="1" customHeight="1" x14ac:dyDescent="0.3">
      <c r="A25" s="15"/>
      <c r="B25" s="4"/>
      <c r="D25" s="8"/>
      <c r="E25" s="9" t="str">
        <f>IF(E16="Vietnamese Dong",E23,"")</f>
        <v/>
      </c>
      <c r="M25" s="5"/>
      <c r="N25" s="15"/>
    </row>
    <row r="26" spans="1:14" ht="9.6" customHeight="1" x14ac:dyDescent="0.25">
      <c r="A26" s="15"/>
      <c r="B26" s="10"/>
      <c r="C26" s="11"/>
      <c r="D26" s="14"/>
      <c r="E26" s="14"/>
      <c r="F26" s="11"/>
      <c r="G26" s="11"/>
      <c r="H26" s="11"/>
      <c r="I26" s="11"/>
      <c r="J26" s="11"/>
      <c r="K26" s="11"/>
      <c r="L26" s="11"/>
      <c r="M26" s="12"/>
      <c r="N26" s="15"/>
    </row>
    <row r="27" spans="1:14" ht="2.4500000000000002" customHeight="1" x14ac:dyDescent="0.25">
      <c r="A27" s="15"/>
      <c r="B27" s="15"/>
      <c r="C27" s="15"/>
      <c r="D27" s="15"/>
      <c r="E27" s="15"/>
      <c r="F27" s="15"/>
      <c r="G27" s="15"/>
      <c r="H27" s="15"/>
      <c r="I27" s="15"/>
      <c r="J27" s="15"/>
      <c r="K27" s="15"/>
      <c r="L27" s="15"/>
      <c r="M27" s="15"/>
      <c r="N27" s="15"/>
    </row>
    <row r="28" spans="1:14" ht="2.1" customHeight="1" x14ac:dyDescent="0.25">
      <c r="A28" s="15"/>
      <c r="B28" s="25"/>
      <c r="C28" s="89" t="s">
        <v>124</v>
      </c>
      <c r="D28" s="90"/>
      <c r="E28" s="90"/>
      <c r="F28" s="90"/>
      <c r="G28" s="90"/>
      <c r="H28" s="90"/>
      <c r="I28" s="90"/>
      <c r="J28" s="90"/>
      <c r="K28" s="31"/>
      <c r="L28" s="31"/>
      <c r="M28" s="32"/>
      <c r="N28" s="15"/>
    </row>
    <row r="29" spans="1:14" ht="5.45" hidden="1" customHeight="1" x14ac:dyDescent="0.25">
      <c r="A29" s="15"/>
      <c r="B29" s="4"/>
      <c r="C29" s="91"/>
      <c r="D29" s="91"/>
      <c r="E29" s="91"/>
      <c r="F29" s="91"/>
      <c r="G29" s="91"/>
      <c r="H29" s="91"/>
      <c r="I29" s="91"/>
      <c r="J29" s="91"/>
      <c r="M29" s="5"/>
      <c r="N29" s="15"/>
    </row>
    <row r="30" spans="1:14" ht="11.25" customHeight="1" x14ac:dyDescent="0.25">
      <c r="A30" s="15"/>
      <c r="B30" s="4"/>
      <c r="C30" s="91"/>
      <c r="D30" s="91"/>
      <c r="E30" s="91"/>
      <c r="F30" s="91"/>
      <c r="G30" s="91"/>
      <c r="H30" s="91"/>
      <c r="I30" s="91"/>
      <c r="J30" s="91"/>
      <c r="M30" s="5"/>
      <c r="N30" s="15"/>
    </row>
    <row r="31" spans="1:14" x14ac:dyDescent="0.25">
      <c r="A31" s="15"/>
      <c r="B31" s="4"/>
      <c r="C31" s="91"/>
      <c r="D31" s="91"/>
      <c r="E31" s="91"/>
      <c r="F31" s="91"/>
      <c r="G31" s="91"/>
      <c r="H31" s="91"/>
      <c r="I31" s="91"/>
      <c r="J31" s="91"/>
      <c r="M31" s="5"/>
      <c r="N31" s="15"/>
    </row>
    <row r="32" spans="1:14" ht="15" customHeight="1" x14ac:dyDescent="0.25">
      <c r="A32" s="15"/>
      <c r="B32" s="4"/>
      <c r="C32" s="91"/>
      <c r="D32" s="91"/>
      <c r="E32" s="91"/>
      <c r="F32" s="91"/>
      <c r="G32" s="91"/>
      <c r="H32" s="91"/>
      <c r="I32" s="91"/>
      <c r="J32" s="91"/>
      <c r="M32" s="5"/>
      <c r="N32" s="15"/>
    </row>
    <row r="33" spans="1:14" ht="15.6" customHeight="1" x14ac:dyDescent="0.25">
      <c r="A33" s="15"/>
      <c r="B33" s="10"/>
      <c r="C33" s="92"/>
      <c r="D33" s="92"/>
      <c r="E33" s="92"/>
      <c r="F33" s="92"/>
      <c r="G33" s="92"/>
      <c r="H33" s="92"/>
      <c r="I33" s="92"/>
      <c r="J33" s="92"/>
      <c r="K33" s="11"/>
      <c r="L33" s="11"/>
      <c r="M33" s="12"/>
      <c r="N33" s="15"/>
    </row>
    <row r="34" spans="1:14" ht="4.5" customHeight="1" x14ac:dyDescent="0.25">
      <c r="A34" s="15"/>
      <c r="B34" s="15"/>
      <c r="C34" s="15"/>
      <c r="D34" s="15"/>
      <c r="E34" s="15"/>
      <c r="F34" s="15"/>
      <c r="G34" s="15"/>
      <c r="H34" s="15"/>
      <c r="I34" s="15"/>
      <c r="J34" s="15"/>
      <c r="K34" s="15"/>
      <c r="L34" s="15"/>
      <c r="M34" s="15"/>
      <c r="N34" s="15"/>
    </row>
  </sheetData>
  <sheetProtection algorithmName="SHA-512" hashValue="yu+bKwSgLny9wEXoBrm0okNhhuLMBPYa9kWMaUbnmwBCJ1+QTfVt12Y7kaQDzxC/AhVC8+9bVqtwNpUNK+z2vg==" saltValue="FQSYaW1kLEzFKYjS3VzHXA==" spinCount="100000" sheet="1" objects="1" scenarios="1"/>
  <mergeCells count="9">
    <mergeCell ref="B2:M2"/>
    <mergeCell ref="B3:M3"/>
    <mergeCell ref="C28:J33"/>
    <mergeCell ref="C9:M9"/>
    <mergeCell ref="C8:K8"/>
    <mergeCell ref="C10:M10"/>
    <mergeCell ref="C5:K5"/>
    <mergeCell ref="C7:K7"/>
    <mergeCell ref="C4:K4"/>
  </mergeCells>
  <conditionalFormatting sqref="E22">
    <cfRule type="cellIs" dxfId="6" priority="3" operator="greaterThan">
      <formula>12</formula>
    </cfRule>
  </conditionalFormatting>
  <conditionalFormatting sqref="E23">
    <cfRule type="containsText" dxfId="5" priority="2" operator="containsText" text="invalid search keys">
      <formula>NOT(ISERROR(SEARCH("invalid search keys",E23)))</formula>
    </cfRule>
    <cfRule type="containsText" dxfId="4" priority="4" operator="containsText" text="Exceed 12 months">
      <formula>NOT(ISERROR(SEARCH("Exceed 12 months",E23)))</formula>
    </cfRule>
    <cfRule type="containsText" dxfId="3" priority="8" operator="containsText" text="check">
      <formula>NOT(ISERROR(SEARCH("check",E23)))</formula>
    </cfRule>
  </conditionalFormatting>
  <conditionalFormatting sqref="E25">
    <cfRule type="containsText" dxfId="2" priority="7" operator="containsText" text="check">
      <formula>NOT(ISERROR(SEARCH("check",E25)))</formula>
    </cfRule>
  </conditionalFormatting>
  <conditionalFormatting sqref="J23">
    <cfRule type="containsText" dxfId="1" priority="1" operator="containsText" text="Invalid search keys">
      <formula>NOT(ISERROR(SEARCH("Invalid search keys",J23)))</formula>
    </cfRule>
    <cfRule type="containsText" dxfId="0" priority="6" operator="containsText" text="check">
      <formula>NOT(ISERROR(SEARCH("check",J23)))</formula>
    </cfRule>
  </conditionalFormatting>
  <hyperlinks>
    <hyperlink ref="B3:L3" r:id="rId1" display="https://www.mas.gov.sg/statistics/exchange-rates" xr:uid="{9DAC937B-E266-489F-A864-06AD496B2EAA}"/>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4">
        <x14:dataValidation type="list" allowBlank="1" showInputMessage="1" showErrorMessage="1" xr:uid="{B7BBEB09-AA39-4C7D-B143-C721C6A128C6}">
          <x14:formula1>
            <xm:f>Data2!$T$2:$T$22</xm:f>
          </x14:formula1>
          <xm:sqref>E15</xm:sqref>
        </x14:dataValidation>
        <x14:dataValidation type="list" allowBlank="1" showInputMessage="1" showErrorMessage="1" xr:uid="{7294EA92-5D4A-44EE-898E-1B9F6F65DBAF}">
          <x14:formula1>
            <xm:f>Data2!$Q$2:$Q$7</xm:f>
          </x14:formula1>
          <xm:sqref>E16</xm:sqref>
        </x14:dataValidation>
        <x14:dataValidation type="list" allowBlank="1" showInputMessage="1" showErrorMessage="1" xr:uid="{EE7B86E7-C1E8-497D-B74A-7CA37196B646}">
          <x14:formula1>
            <xm:f>Data2!$R$2:$R$13</xm:f>
          </x14:formula1>
          <xm:sqref>E17 E19</xm:sqref>
        </x14:dataValidation>
        <x14:dataValidation type="list" allowBlank="1" showInputMessage="1" showErrorMessage="1" xr:uid="{7E352085-CA50-493E-AA95-02702C76DCC7}">
          <x14:formula1>
            <xm:f>Data2!$Q$3:$Q$7</xm:f>
          </x14:formula1>
          <xm:sqref>E18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055EE-916F-4FEB-A085-240325895327}">
  <sheetPr codeName="Sheet3">
    <tabColor rgb="FFFFFF00"/>
  </sheetPr>
  <dimension ref="A1:BR2017"/>
  <sheetViews>
    <sheetView showGridLines="0" topLeftCell="V1" workbookViewId="0">
      <selection activeCell="AR4" sqref="AR4"/>
    </sheetView>
  </sheetViews>
  <sheetFormatPr defaultRowHeight="15" x14ac:dyDescent="0.25"/>
  <cols>
    <col min="1" max="1" width="1.85546875" style="53" customWidth="1"/>
    <col min="2" max="2" width="93" style="53" customWidth="1"/>
    <col min="3" max="3" width="3.7109375" style="53" customWidth="1"/>
    <col min="4" max="4" width="17.28515625" style="53" customWidth="1"/>
    <col min="5" max="8" width="8.7109375" style="53"/>
    <col min="9" max="13" width="9.28515625" style="53" bestFit="1" customWidth="1"/>
    <col min="14" max="14" width="11" style="53" bestFit="1" customWidth="1"/>
    <col min="15" max="25" width="9.28515625" style="53" bestFit="1" customWidth="1"/>
    <col min="26" max="26" width="11" style="53" bestFit="1" customWidth="1"/>
    <col min="27" max="27" width="8.7109375" style="53"/>
    <col min="28" max="28" width="8.7109375" style="60"/>
    <col min="29" max="29" width="8.7109375" style="53"/>
    <col min="30" max="30" width="17.5703125" style="53" customWidth="1"/>
    <col min="31" max="31" width="16.5703125" style="79" customWidth="1"/>
    <col min="32" max="32" width="8.7109375" style="53"/>
    <col min="33" max="34" width="8.7109375" style="57"/>
    <col min="35" max="35" width="17.5703125" style="53" customWidth="1"/>
    <col min="36" max="36" width="16.5703125" style="79" customWidth="1"/>
    <col min="37" max="70" width="8.7109375" style="53"/>
  </cols>
  <sheetData>
    <row r="1" spans="2:40" ht="90" x14ac:dyDescent="0.25">
      <c r="B1" s="54" t="s">
        <v>32</v>
      </c>
      <c r="D1" s="55" t="s">
        <v>81</v>
      </c>
      <c r="E1" s="56" t="s">
        <v>82</v>
      </c>
      <c r="F1" s="56" t="s">
        <v>83</v>
      </c>
      <c r="G1" s="56" t="s">
        <v>84</v>
      </c>
      <c r="H1" s="56" t="s">
        <v>85</v>
      </c>
      <c r="I1" s="56" t="s">
        <v>86</v>
      </c>
      <c r="J1" s="56" t="s">
        <v>87</v>
      </c>
      <c r="K1" s="56" t="s">
        <v>88</v>
      </c>
      <c r="L1" s="56" t="s">
        <v>89</v>
      </c>
      <c r="M1" s="56" t="s">
        <v>90</v>
      </c>
      <c r="N1" s="56" t="s">
        <v>91</v>
      </c>
      <c r="O1" s="56" t="s">
        <v>92</v>
      </c>
      <c r="P1" s="56" t="s">
        <v>93</v>
      </c>
      <c r="Q1" s="56" t="s">
        <v>94</v>
      </c>
      <c r="R1" s="56" t="s">
        <v>95</v>
      </c>
      <c r="S1" s="56" t="s">
        <v>96</v>
      </c>
      <c r="T1" s="56" t="s">
        <v>97</v>
      </c>
      <c r="U1" s="56" t="s">
        <v>98</v>
      </c>
      <c r="V1" s="56" t="s">
        <v>99</v>
      </c>
      <c r="W1" s="56" t="s">
        <v>100</v>
      </c>
      <c r="X1" s="56" t="s">
        <v>101</v>
      </c>
      <c r="Y1" s="56" t="s">
        <v>102</v>
      </c>
      <c r="Z1" s="56" t="s">
        <v>103</v>
      </c>
      <c r="AB1" s="60" t="s">
        <v>25</v>
      </c>
      <c r="AC1" s="53" t="s">
        <v>26</v>
      </c>
      <c r="AD1" s="53" t="s">
        <v>27</v>
      </c>
      <c r="AE1" s="79" t="s">
        <v>28</v>
      </c>
      <c r="AG1" s="57" t="s">
        <v>25</v>
      </c>
      <c r="AH1" s="57" t="s">
        <v>26</v>
      </c>
      <c r="AI1" s="53" t="s">
        <v>27</v>
      </c>
      <c r="AJ1" s="79" t="s">
        <v>28</v>
      </c>
      <c r="AK1" s="57" t="s">
        <v>29</v>
      </c>
      <c r="AM1" s="57" t="s">
        <v>26</v>
      </c>
      <c r="AN1" s="57" t="s">
        <v>29</v>
      </c>
    </row>
    <row r="2" spans="2:40" x14ac:dyDescent="0.25">
      <c r="B2" s="58" t="s">
        <v>104</v>
      </c>
      <c r="D2" s="59">
        <v>2025</v>
      </c>
      <c r="E2" s="57" t="s">
        <v>8</v>
      </c>
      <c r="F2" s="53">
        <v>1.4072</v>
      </c>
      <c r="G2" s="53">
        <v>1.6828000000000001</v>
      </c>
      <c r="H2" s="53">
        <v>1.3552</v>
      </c>
      <c r="I2" s="53">
        <v>84.29</v>
      </c>
      <c r="J2" s="53">
        <v>93.56</v>
      </c>
      <c r="K2" s="53">
        <v>18.690000000000001</v>
      </c>
      <c r="L2" s="53">
        <v>17.39</v>
      </c>
      <c r="M2" s="53">
        <v>1.5641</v>
      </c>
      <c r="N2" s="53">
        <v>8.3099999999999997E-3</v>
      </c>
      <c r="O2" s="53">
        <v>0.878</v>
      </c>
      <c r="P2" s="53">
        <v>9.3100000000000002E-2</v>
      </c>
      <c r="Q2" s="53">
        <v>30.66</v>
      </c>
      <c r="R2" s="53">
        <v>4.1128999999999998</v>
      </c>
      <c r="S2" s="53">
        <v>76.44</v>
      </c>
      <c r="T2" s="53">
        <v>2.3224999999999998</v>
      </c>
      <c r="U2" s="53">
        <v>37.17</v>
      </c>
      <c r="V2" s="53">
        <v>36.130000000000003</v>
      </c>
      <c r="W2" s="53">
        <v>148.88</v>
      </c>
      <c r="X2" s="53">
        <v>4.0260999999999996</v>
      </c>
      <c r="Y2" s="53">
        <v>36.9</v>
      </c>
      <c r="Z2" s="53">
        <v>5.4039999999999999E-3</v>
      </c>
      <c r="AB2" s="60">
        <v>2018</v>
      </c>
      <c r="AC2" s="53" t="s">
        <v>8</v>
      </c>
      <c r="AD2" s="53" t="s">
        <v>46</v>
      </c>
      <c r="AE2" s="79">
        <v>1.6272</v>
      </c>
      <c r="AG2" s="60">
        <v>2018</v>
      </c>
      <c r="AH2" s="53" t="s">
        <v>8</v>
      </c>
      <c r="AI2" s="53" t="s">
        <v>33</v>
      </c>
      <c r="AJ2" s="79">
        <v>1.0573999999999999</v>
      </c>
      <c r="AK2" s="57">
        <f t="shared" ref="AK2:AK65" si="0">VLOOKUP(AH2,AM:AN,2,FALSE)</f>
        <v>1</v>
      </c>
      <c r="AM2" s="57" t="s">
        <v>8</v>
      </c>
      <c r="AN2" s="57">
        <v>1</v>
      </c>
    </row>
    <row r="3" spans="2:40" x14ac:dyDescent="0.25">
      <c r="B3" s="58" t="s">
        <v>105</v>
      </c>
      <c r="D3" s="59">
        <v>2025</v>
      </c>
      <c r="E3" s="57" t="s">
        <v>36</v>
      </c>
      <c r="F3" s="53">
        <v>1.4014</v>
      </c>
      <c r="G3" s="53">
        <v>1.6978</v>
      </c>
      <c r="H3" s="53">
        <v>1.349</v>
      </c>
      <c r="I3" s="53">
        <v>83.81</v>
      </c>
      <c r="J3" s="53">
        <v>93.39</v>
      </c>
      <c r="K3" s="53">
        <v>18.52</v>
      </c>
      <c r="L3" s="53">
        <v>17.34</v>
      </c>
      <c r="M3" s="53">
        <v>1.5444</v>
      </c>
      <c r="N3" s="53">
        <v>8.1379999999999994E-3</v>
      </c>
      <c r="O3" s="53">
        <v>0.90159999999999996</v>
      </c>
      <c r="P3" s="53">
        <v>9.2299999999999993E-2</v>
      </c>
      <c r="Q3" s="53">
        <v>30.21</v>
      </c>
      <c r="R3" s="53">
        <v>4.0972999999999997</v>
      </c>
      <c r="S3" s="53">
        <v>75.58</v>
      </c>
      <c r="T3" s="53">
        <v>2.3267000000000002</v>
      </c>
      <c r="U3" s="53">
        <v>37.01</v>
      </c>
      <c r="V3" s="53">
        <v>35.97</v>
      </c>
      <c r="W3" s="53">
        <v>150.06</v>
      </c>
      <c r="X3" s="53">
        <v>3.9554</v>
      </c>
      <c r="Y3" s="53">
        <v>36.729999999999997</v>
      </c>
      <c r="Z3" s="53">
        <v>5.2789999999999998E-3</v>
      </c>
      <c r="AB3" s="60">
        <v>2018</v>
      </c>
      <c r="AC3" s="53" t="s">
        <v>8</v>
      </c>
      <c r="AD3" s="53" t="s">
        <v>71</v>
      </c>
      <c r="AE3" s="79">
        <v>1.8566</v>
      </c>
      <c r="AG3" s="60">
        <v>2018</v>
      </c>
      <c r="AH3" s="53" t="s">
        <v>36</v>
      </c>
      <c r="AI3" s="53" t="s">
        <v>33</v>
      </c>
      <c r="AJ3" s="79">
        <v>1.0329000000000002</v>
      </c>
      <c r="AK3" s="57">
        <f t="shared" si="0"/>
        <v>2</v>
      </c>
      <c r="AM3" s="57" t="s">
        <v>36</v>
      </c>
      <c r="AN3" s="57">
        <v>2</v>
      </c>
    </row>
    <row r="4" spans="2:40" x14ac:dyDescent="0.25">
      <c r="B4" s="62" t="s">
        <v>86</v>
      </c>
      <c r="D4" s="59">
        <v>2025</v>
      </c>
      <c r="E4" s="57" t="s">
        <v>40</v>
      </c>
      <c r="F4" s="53">
        <v>1.4473</v>
      </c>
      <c r="G4" s="53">
        <v>1.7361</v>
      </c>
      <c r="H4" s="53">
        <v>1.341</v>
      </c>
      <c r="I4" s="53">
        <v>84.26</v>
      </c>
      <c r="J4" s="53">
        <v>93.69</v>
      </c>
      <c r="K4" s="53">
        <v>18.46</v>
      </c>
      <c r="L4" s="53">
        <v>17.239999999999998</v>
      </c>
      <c r="M4" s="53">
        <v>1.5659000000000001</v>
      </c>
      <c r="N4" s="53">
        <v>8.0979999999999993E-3</v>
      </c>
      <c r="O4" s="53">
        <v>0.88919999999999999</v>
      </c>
      <c r="P4" s="53">
        <v>9.1399999999999995E-2</v>
      </c>
      <c r="Q4" s="53">
        <v>30.25</v>
      </c>
      <c r="R4" s="53">
        <v>4.0449000000000002</v>
      </c>
      <c r="S4" s="53">
        <v>76.64</v>
      </c>
      <c r="T4" s="53">
        <v>2.3363999999999998</v>
      </c>
      <c r="U4" s="53">
        <v>36.79</v>
      </c>
      <c r="V4" s="53">
        <v>35.75</v>
      </c>
      <c r="W4" s="53">
        <v>151.94999999999999</v>
      </c>
      <c r="X4" s="53">
        <v>3.9504999999999999</v>
      </c>
      <c r="Y4" s="53">
        <v>36.51</v>
      </c>
      <c r="Z4" s="53">
        <v>5.2399999999999999E-3</v>
      </c>
      <c r="AB4" s="60">
        <v>2018</v>
      </c>
      <c r="AC4" s="53" t="s">
        <v>8</v>
      </c>
      <c r="AD4" s="53" t="s">
        <v>5</v>
      </c>
      <c r="AE4" s="79">
        <v>1.3090999999999999</v>
      </c>
      <c r="AG4" s="60">
        <v>2018</v>
      </c>
      <c r="AH4" s="53" t="s">
        <v>40</v>
      </c>
      <c r="AI4" s="53" t="s">
        <v>33</v>
      </c>
      <c r="AJ4" s="79">
        <v>1.0041</v>
      </c>
      <c r="AK4" s="57">
        <f t="shared" si="0"/>
        <v>3</v>
      </c>
      <c r="AM4" s="57" t="s">
        <v>40</v>
      </c>
      <c r="AN4" s="57">
        <v>3</v>
      </c>
    </row>
    <row r="5" spans="2:40" x14ac:dyDescent="0.25">
      <c r="B5" s="62" t="s">
        <v>87</v>
      </c>
      <c r="D5" s="59">
        <v>2025</v>
      </c>
      <c r="E5" s="57" t="s">
        <v>44</v>
      </c>
      <c r="F5" s="53">
        <v>1.4866999999999999</v>
      </c>
      <c r="G5" s="53">
        <v>1.7502</v>
      </c>
      <c r="H5" s="53">
        <v>1.3077000000000001</v>
      </c>
      <c r="I5" s="53">
        <v>83.68</v>
      </c>
      <c r="J5" s="53">
        <v>94.47</v>
      </c>
      <c r="K5" s="53">
        <v>17.989999999999998</v>
      </c>
      <c r="L5" s="53">
        <v>16.86</v>
      </c>
      <c r="M5" s="53">
        <v>1.5359</v>
      </c>
      <c r="N5" s="53">
        <v>7.8370000000000002E-3</v>
      </c>
      <c r="O5" s="53">
        <v>0.91749999999999998</v>
      </c>
      <c r="P5" s="53">
        <v>9.1499999999999998E-2</v>
      </c>
      <c r="Q5" s="53">
        <v>30.28</v>
      </c>
      <c r="R5" s="53">
        <v>4.0812999999999997</v>
      </c>
      <c r="S5" s="53">
        <v>77.56</v>
      </c>
      <c r="T5" s="53">
        <v>2.3409</v>
      </c>
      <c r="U5" s="53">
        <v>35.869999999999997</v>
      </c>
      <c r="V5" s="53">
        <v>34.86</v>
      </c>
      <c r="W5" s="53">
        <v>158.71</v>
      </c>
      <c r="X5" s="53">
        <v>3.9121999999999999</v>
      </c>
      <c r="Y5" s="53">
        <v>35.6</v>
      </c>
      <c r="Z5" s="53">
        <v>5.0280000000000004E-3</v>
      </c>
      <c r="AB5" s="60">
        <v>2018</v>
      </c>
      <c r="AC5" s="53" t="s">
        <v>8</v>
      </c>
      <c r="AD5" s="53" t="s">
        <v>33</v>
      </c>
      <c r="AE5" s="79">
        <v>1.0573999999999999</v>
      </c>
      <c r="AG5" s="60">
        <v>2018</v>
      </c>
      <c r="AH5" s="53" t="s">
        <v>44</v>
      </c>
      <c r="AI5" s="53" t="s">
        <v>33</v>
      </c>
      <c r="AJ5" s="79">
        <v>1.0014000000000001</v>
      </c>
      <c r="AK5" s="57">
        <f t="shared" si="0"/>
        <v>4</v>
      </c>
      <c r="AM5" s="57" t="s">
        <v>44</v>
      </c>
      <c r="AN5" s="57">
        <v>4</v>
      </c>
    </row>
    <row r="6" spans="2:40" x14ac:dyDescent="0.25">
      <c r="B6" s="62" t="s">
        <v>88</v>
      </c>
      <c r="D6" s="59">
        <v>2025</v>
      </c>
      <c r="E6" s="57" t="s">
        <v>48</v>
      </c>
      <c r="F6" s="53">
        <v>1.4624999999999999</v>
      </c>
      <c r="G6" s="53">
        <v>1.7359</v>
      </c>
      <c r="H6" s="53">
        <v>1.2885</v>
      </c>
      <c r="I6" s="53">
        <v>82.82</v>
      </c>
      <c r="J6" s="53">
        <v>93.22</v>
      </c>
      <c r="K6" s="53">
        <v>17.93</v>
      </c>
      <c r="L6" s="53">
        <v>16.43</v>
      </c>
      <c r="M6" s="53">
        <v>1.5105</v>
      </c>
      <c r="N6" s="53">
        <v>7.9089999999999994E-3</v>
      </c>
      <c r="O6" s="53">
        <v>0.89570000000000005</v>
      </c>
      <c r="P6" s="53">
        <v>9.3600000000000003E-2</v>
      </c>
      <c r="Q6" s="53">
        <v>30.4</v>
      </c>
      <c r="R6" s="53">
        <v>4.3198999999999996</v>
      </c>
      <c r="S6" s="53">
        <v>76.87</v>
      </c>
      <c r="T6" s="53">
        <v>2.3182999999999998</v>
      </c>
      <c r="U6" s="53">
        <v>35.35</v>
      </c>
      <c r="V6" s="53">
        <v>34.35</v>
      </c>
      <c r="W6" s="53">
        <v>156.55000000000001</v>
      </c>
      <c r="X6" s="53">
        <v>3.9462000000000002</v>
      </c>
      <c r="Y6" s="53">
        <v>35.08</v>
      </c>
      <c r="Z6" s="53">
        <v>4.9560000000000003E-3</v>
      </c>
      <c r="AB6" s="60">
        <v>2018</v>
      </c>
      <c r="AC6" s="53" t="s">
        <v>8</v>
      </c>
      <c r="AD6" s="53" t="s">
        <v>38</v>
      </c>
      <c r="AE6" s="79">
        <v>1.0634000000000001</v>
      </c>
      <c r="AG6" s="60">
        <v>2018</v>
      </c>
      <c r="AH6" s="53" t="s">
        <v>48</v>
      </c>
      <c r="AI6" s="53" t="s">
        <v>33</v>
      </c>
      <c r="AJ6" s="79">
        <v>1.0122</v>
      </c>
      <c r="AK6" s="57">
        <f t="shared" si="0"/>
        <v>5</v>
      </c>
      <c r="AM6" s="57" t="s">
        <v>48</v>
      </c>
      <c r="AN6" s="57">
        <v>5</v>
      </c>
    </row>
    <row r="7" spans="2:40" x14ac:dyDescent="0.25">
      <c r="B7" s="62" t="s">
        <v>89</v>
      </c>
      <c r="D7" s="59">
        <v>2025</v>
      </c>
      <c r="E7" s="57" t="s">
        <v>52</v>
      </c>
      <c r="F7" s="53">
        <v>1.4943</v>
      </c>
      <c r="G7" s="53">
        <v>1.7494000000000001</v>
      </c>
      <c r="H7" s="53">
        <v>1.2758</v>
      </c>
      <c r="I7" s="53">
        <v>83.34</v>
      </c>
      <c r="J7" s="53">
        <v>93.26</v>
      </c>
      <c r="K7" s="53">
        <v>17.809999999999999</v>
      </c>
      <c r="L7" s="53">
        <v>16.25</v>
      </c>
      <c r="M7" s="53">
        <v>1.4925999999999999</v>
      </c>
      <c r="N7" s="53">
        <v>7.8580000000000004E-3</v>
      </c>
      <c r="O7" s="53">
        <v>0.88460000000000005</v>
      </c>
      <c r="P7" s="53">
        <v>9.4100000000000003E-2</v>
      </c>
      <c r="Q7" s="53">
        <v>30.25</v>
      </c>
      <c r="R7" s="53">
        <v>4.3631000000000002</v>
      </c>
      <c r="S7" s="53">
        <v>77.37</v>
      </c>
      <c r="T7" s="53">
        <v>2.2646000000000002</v>
      </c>
      <c r="U7" s="53">
        <v>35</v>
      </c>
      <c r="V7" s="53">
        <v>34.020000000000003</v>
      </c>
      <c r="W7" s="53">
        <v>159.61000000000001</v>
      </c>
      <c r="X7" s="53">
        <v>3.9152999999999998</v>
      </c>
      <c r="Y7" s="53">
        <v>34.74</v>
      </c>
      <c r="Z7" s="53">
        <v>4.8900000000000002E-3</v>
      </c>
      <c r="AB7" s="60">
        <v>2018</v>
      </c>
      <c r="AC7" s="53" t="s">
        <v>8</v>
      </c>
      <c r="AD7" s="53" t="s">
        <v>42</v>
      </c>
      <c r="AE7" s="79">
        <v>0.20699999999999999</v>
      </c>
      <c r="AG7" s="60">
        <v>2018</v>
      </c>
      <c r="AH7" s="53" t="s">
        <v>52</v>
      </c>
      <c r="AI7" s="53" t="s">
        <v>33</v>
      </c>
      <c r="AJ7" s="79">
        <v>1.0078</v>
      </c>
      <c r="AK7" s="57">
        <f t="shared" si="0"/>
        <v>6</v>
      </c>
      <c r="AM7" s="57" t="s">
        <v>52</v>
      </c>
      <c r="AN7" s="57">
        <v>6</v>
      </c>
    </row>
    <row r="8" spans="2:40" x14ac:dyDescent="0.25">
      <c r="B8" s="62" t="s">
        <v>90</v>
      </c>
      <c r="D8" s="59">
        <v>2025</v>
      </c>
      <c r="E8" s="57" t="s">
        <v>56</v>
      </c>
      <c r="F8" s="53">
        <v>1.4789000000000001</v>
      </c>
      <c r="G8" s="53">
        <v>1.7166999999999999</v>
      </c>
      <c r="H8" s="53">
        <v>1.2947</v>
      </c>
      <c r="I8" s="53">
        <v>83.61</v>
      </c>
      <c r="J8" s="53">
        <v>93.65</v>
      </c>
      <c r="K8" s="53">
        <v>18</v>
      </c>
      <c r="L8" s="53">
        <v>16.489999999999998</v>
      </c>
      <c r="M8" s="53">
        <v>1.4774</v>
      </c>
      <c r="N8" s="53">
        <v>7.8650000000000005E-3</v>
      </c>
      <c r="O8" s="53">
        <v>0.87039999999999995</v>
      </c>
      <c r="P8" s="53">
        <v>9.2999999999999999E-2</v>
      </c>
      <c r="Q8" s="53">
        <v>30.43</v>
      </c>
      <c r="R8" s="53">
        <v>4.3259999999999996</v>
      </c>
      <c r="S8" s="53">
        <v>76.59</v>
      </c>
      <c r="T8" s="53">
        <v>2.2189000000000001</v>
      </c>
      <c r="U8" s="53">
        <v>35.520000000000003</v>
      </c>
      <c r="V8" s="53">
        <v>34.51</v>
      </c>
      <c r="W8" s="53">
        <v>159.16</v>
      </c>
      <c r="X8" s="53">
        <v>3.9563000000000001</v>
      </c>
      <c r="Y8" s="53">
        <v>35.25</v>
      </c>
      <c r="Z8" s="53">
        <v>4.9410000000000001E-3</v>
      </c>
      <c r="AB8" s="60">
        <v>2018</v>
      </c>
      <c r="AC8" s="53" t="s">
        <v>8</v>
      </c>
      <c r="AD8" s="53" t="s">
        <v>50</v>
      </c>
      <c r="AE8" s="79">
        <v>0.16739999999999999</v>
      </c>
      <c r="AG8" s="60">
        <v>2018</v>
      </c>
      <c r="AH8" s="53" t="s">
        <v>56</v>
      </c>
      <c r="AI8" s="53" t="s">
        <v>33</v>
      </c>
      <c r="AJ8" s="79">
        <v>1.0106999999999999</v>
      </c>
      <c r="AK8" s="57">
        <f t="shared" si="0"/>
        <v>7</v>
      </c>
      <c r="AM8" s="57" t="s">
        <v>56</v>
      </c>
      <c r="AN8" s="57">
        <v>7</v>
      </c>
    </row>
    <row r="9" spans="2:40" x14ac:dyDescent="0.25">
      <c r="B9" s="62" t="s">
        <v>91</v>
      </c>
      <c r="D9" s="59">
        <v>2025</v>
      </c>
      <c r="E9" s="57" t="s">
        <v>58</v>
      </c>
      <c r="F9" s="53">
        <v>1.4968999999999999</v>
      </c>
      <c r="G9" s="53">
        <v>1.7324999999999999</v>
      </c>
      <c r="H9" s="53">
        <v>1.2835000000000001</v>
      </c>
      <c r="I9" s="53">
        <v>83.9</v>
      </c>
      <c r="J9" s="53">
        <v>93.3</v>
      </c>
      <c r="K9" s="53">
        <v>18</v>
      </c>
      <c r="L9" s="53">
        <v>16.47</v>
      </c>
      <c r="M9" s="53">
        <v>1.4629000000000001</v>
      </c>
      <c r="N9" s="53">
        <v>7.8100000000000001E-3</v>
      </c>
      <c r="O9" s="53">
        <v>0.87309999999999999</v>
      </c>
      <c r="P9" s="53">
        <v>9.2499999999999999E-2</v>
      </c>
      <c r="Q9" s="53">
        <v>30.43</v>
      </c>
      <c r="R9" s="53">
        <v>4.2049000000000003</v>
      </c>
      <c r="S9" s="53">
        <v>75.599999999999994</v>
      </c>
      <c r="T9" s="53">
        <v>2.2498</v>
      </c>
      <c r="U9" s="53">
        <v>35.159999999999997</v>
      </c>
      <c r="V9" s="53">
        <v>34.200000000000003</v>
      </c>
      <c r="W9" s="53">
        <v>159.91</v>
      </c>
      <c r="X9" s="53">
        <v>3.9691999999999998</v>
      </c>
      <c r="Y9" s="53">
        <v>34.94</v>
      </c>
      <c r="Z9" s="53">
        <v>4.8679999999999999E-3</v>
      </c>
      <c r="AB9" s="60">
        <v>2018</v>
      </c>
      <c r="AC9" s="53" t="s">
        <v>8</v>
      </c>
      <c r="AD9" s="53" t="s">
        <v>54</v>
      </c>
      <c r="AE9" s="79">
        <v>2.0566000000000001E-2</v>
      </c>
      <c r="AG9" s="60">
        <v>2018</v>
      </c>
      <c r="AH9" s="53" t="s">
        <v>58</v>
      </c>
      <c r="AI9" s="53" t="s">
        <v>33</v>
      </c>
      <c r="AJ9" s="79">
        <v>0.99230000000000007</v>
      </c>
      <c r="AK9" s="57">
        <f>VLOOKUP(AH9,AM:AN,2,FALSE)</f>
        <v>8</v>
      </c>
      <c r="AM9" s="57" t="s">
        <v>58</v>
      </c>
      <c r="AN9" s="57">
        <v>8</v>
      </c>
    </row>
    <row r="10" spans="2:40" x14ac:dyDescent="0.25">
      <c r="B10" s="62" t="s">
        <v>92</v>
      </c>
      <c r="D10" s="59">
        <v>2025</v>
      </c>
      <c r="E10" s="57" t="s">
        <v>60</v>
      </c>
      <c r="F10" s="53">
        <v>1.5139</v>
      </c>
      <c r="G10" s="53">
        <v>1.7349000000000001</v>
      </c>
      <c r="H10" s="53">
        <v>1.2912999999999999</v>
      </c>
      <c r="I10" s="53">
        <v>85.07</v>
      </c>
      <c r="J10" s="53">
        <v>92.79</v>
      </c>
      <c r="K10" s="53">
        <v>18.12</v>
      </c>
      <c r="L10" s="53">
        <v>16.600000000000001</v>
      </c>
      <c r="M10" s="53">
        <v>1.4555</v>
      </c>
      <c r="N10" s="53">
        <v>7.7340000000000004E-3</v>
      </c>
      <c r="O10" s="53">
        <v>0.86939999999999995</v>
      </c>
      <c r="P10" s="53">
        <v>9.1999999999999998E-2</v>
      </c>
      <c r="Q10" s="53">
        <v>30.63</v>
      </c>
      <c r="R10" s="53">
        <v>4.2342000000000004</v>
      </c>
      <c r="S10" s="53">
        <v>74.760000000000005</v>
      </c>
      <c r="T10" s="53">
        <v>2.2161</v>
      </c>
      <c r="U10" s="53">
        <v>35.43</v>
      </c>
      <c r="V10" s="53">
        <v>34.43</v>
      </c>
      <c r="W10" s="53">
        <v>161.94999999999999</v>
      </c>
      <c r="X10" s="53">
        <v>3.9908999999999999</v>
      </c>
      <c r="Y10" s="53">
        <v>35.159999999999997</v>
      </c>
      <c r="Z10" s="53">
        <v>4.8869999999999999E-3</v>
      </c>
      <c r="AB10" s="60">
        <v>2018</v>
      </c>
      <c r="AC10" s="53" t="s">
        <v>8</v>
      </c>
      <c r="AD10" s="53" t="s">
        <v>57</v>
      </c>
      <c r="AE10" s="79">
        <v>9.7769999999999994E-5</v>
      </c>
      <c r="AG10" s="60">
        <v>2018</v>
      </c>
      <c r="AH10" s="53" t="s">
        <v>60</v>
      </c>
      <c r="AI10" s="53" t="s">
        <v>33</v>
      </c>
      <c r="AJ10" s="79">
        <v>0.98640000000000005</v>
      </c>
      <c r="AK10" s="57">
        <f t="shared" si="0"/>
        <v>9</v>
      </c>
      <c r="AM10" s="57" t="s">
        <v>60</v>
      </c>
      <c r="AN10" s="57">
        <v>9</v>
      </c>
    </row>
    <row r="11" spans="2:40" x14ac:dyDescent="0.25">
      <c r="B11" s="62" t="s">
        <v>93</v>
      </c>
      <c r="D11" s="59">
        <v>2025</v>
      </c>
      <c r="E11" s="57" t="s">
        <v>62</v>
      </c>
      <c r="F11" s="53">
        <v>1.5037</v>
      </c>
      <c r="G11" s="53">
        <v>1.7098</v>
      </c>
      <c r="H11" s="53">
        <v>1.3001</v>
      </c>
      <c r="I11" s="53">
        <v>85.15</v>
      </c>
      <c r="J11" s="53">
        <v>92.94</v>
      </c>
      <c r="K11" s="53">
        <v>18.28</v>
      </c>
      <c r="L11" s="53">
        <v>16.739999999999998</v>
      </c>
      <c r="M11" s="53">
        <v>1.4672000000000001</v>
      </c>
      <c r="N11" s="53">
        <v>7.8180000000000003E-3</v>
      </c>
      <c r="O11" s="53">
        <v>0.84389999999999998</v>
      </c>
      <c r="P11" s="53">
        <v>9.11E-2</v>
      </c>
      <c r="Q11" s="53">
        <v>31.01</v>
      </c>
      <c r="R11" s="53">
        <v>4.2319000000000004</v>
      </c>
      <c r="S11" s="53">
        <v>74.52</v>
      </c>
      <c r="T11" s="53">
        <v>2.2086999999999999</v>
      </c>
      <c r="U11" s="53">
        <v>35.67</v>
      </c>
      <c r="V11" s="53">
        <v>34.67</v>
      </c>
      <c r="W11" s="53">
        <v>162.11000000000001</v>
      </c>
      <c r="X11" s="53">
        <v>4.0186999999999999</v>
      </c>
      <c r="Y11" s="53">
        <v>35.39</v>
      </c>
      <c r="Z11" s="53">
        <v>4.9420000000000002E-3</v>
      </c>
      <c r="AB11" s="60">
        <v>2018</v>
      </c>
      <c r="AC11" s="53" t="s">
        <v>8</v>
      </c>
      <c r="AD11" s="53" t="s">
        <v>59</v>
      </c>
      <c r="AE11" s="79">
        <v>1.2025999999999998E-2</v>
      </c>
      <c r="AG11" s="60">
        <v>2018</v>
      </c>
      <c r="AH11" s="53" t="s">
        <v>62</v>
      </c>
      <c r="AI11" s="53" t="s">
        <v>33</v>
      </c>
      <c r="AJ11" s="79">
        <v>0.98250000000000004</v>
      </c>
      <c r="AK11" s="57">
        <f t="shared" si="0"/>
        <v>10</v>
      </c>
      <c r="AM11" s="57" t="s">
        <v>62</v>
      </c>
      <c r="AN11" s="57">
        <v>10</v>
      </c>
    </row>
    <row r="12" spans="2:40" x14ac:dyDescent="0.25">
      <c r="B12" s="62" t="s">
        <v>94</v>
      </c>
      <c r="D12" s="59">
        <v>2025</v>
      </c>
      <c r="E12" s="57" t="s">
        <v>65</v>
      </c>
      <c r="F12" s="53">
        <v>1.5024999999999999</v>
      </c>
      <c r="G12" s="53">
        <v>1.7161999999999999</v>
      </c>
      <c r="H12" s="53">
        <v>1.2965</v>
      </c>
      <c r="I12" s="53">
        <v>84.71</v>
      </c>
      <c r="J12" s="53">
        <v>92.39</v>
      </c>
      <c r="K12" s="53">
        <v>18.32</v>
      </c>
      <c r="L12" s="53">
        <v>16.66</v>
      </c>
      <c r="M12" s="53">
        <v>1.4495</v>
      </c>
      <c r="N12" s="53">
        <v>7.7840000000000001E-3</v>
      </c>
      <c r="O12" s="53">
        <v>0.82979999999999998</v>
      </c>
      <c r="P12" s="53">
        <v>8.8499999999999995E-2</v>
      </c>
      <c r="Q12" s="53">
        <v>31.4</v>
      </c>
      <c r="R12" s="53">
        <v>4.1287000000000003</v>
      </c>
      <c r="S12" s="53">
        <v>74.17</v>
      </c>
      <c r="T12" s="53">
        <v>2.2067000000000001</v>
      </c>
      <c r="U12" s="53">
        <v>35.58</v>
      </c>
      <c r="V12" s="53">
        <v>34.56</v>
      </c>
      <c r="W12" s="53">
        <v>161.08000000000001</v>
      </c>
      <c r="X12" s="53">
        <v>4.0270000000000001</v>
      </c>
      <c r="Y12" s="53">
        <v>35.299999999999997</v>
      </c>
      <c r="Z12" s="53">
        <v>4.9160000000000002E-3</v>
      </c>
      <c r="AB12" s="60">
        <v>2018</v>
      </c>
      <c r="AC12" s="53" t="s">
        <v>8</v>
      </c>
      <c r="AD12" s="53" t="s">
        <v>61</v>
      </c>
      <c r="AE12" s="79">
        <v>1.224E-3</v>
      </c>
      <c r="AG12" s="60">
        <v>2018</v>
      </c>
      <c r="AH12" s="53" t="s">
        <v>65</v>
      </c>
      <c r="AI12" s="53" t="s">
        <v>33</v>
      </c>
      <c r="AJ12" s="79">
        <v>1.0029999999999999</v>
      </c>
      <c r="AK12" s="57">
        <f t="shared" si="0"/>
        <v>11</v>
      </c>
      <c r="AM12" s="57" t="s">
        <v>65</v>
      </c>
      <c r="AN12" s="57">
        <v>11</v>
      </c>
    </row>
    <row r="13" spans="2:40" x14ac:dyDescent="0.25">
      <c r="B13" s="62" t="s">
        <v>95</v>
      </c>
      <c r="D13" s="59">
        <v>2025</v>
      </c>
      <c r="E13" s="57" t="s">
        <v>11</v>
      </c>
      <c r="F13" s="53">
        <v>1.5077</v>
      </c>
      <c r="G13" s="53">
        <v>1.7287999999999999</v>
      </c>
      <c r="H13" s="53">
        <v>1.2841</v>
      </c>
      <c r="I13" s="53">
        <v>85.97</v>
      </c>
      <c r="J13" s="53">
        <v>93.75</v>
      </c>
      <c r="K13" s="53">
        <v>18.37</v>
      </c>
      <c r="L13" s="53">
        <v>16.5</v>
      </c>
      <c r="M13" s="53">
        <v>1.4287000000000001</v>
      </c>
      <c r="N13" s="53">
        <v>7.6920000000000001E-3</v>
      </c>
      <c r="O13" s="53">
        <v>0.82040000000000002</v>
      </c>
      <c r="P13" s="53">
        <v>8.9099999999999999E-2</v>
      </c>
      <c r="Q13" s="53">
        <v>31.65</v>
      </c>
      <c r="R13" s="53">
        <v>4.0948000000000002</v>
      </c>
      <c r="S13" s="53">
        <v>74.22</v>
      </c>
      <c r="T13" s="53">
        <v>2.1810999999999998</v>
      </c>
      <c r="U13" s="53">
        <v>35.229999999999997</v>
      </c>
      <c r="V13" s="53">
        <v>34.24</v>
      </c>
      <c r="W13" s="53">
        <v>162.09</v>
      </c>
      <c r="X13" s="53">
        <v>4.0801999999999996</v>
      </c>
      <c r="Y13" s="53">
        <v>34.96</v>
      </c>
      <c r="Z13" s="53">
        <v>4.8820000000000001E-3</v>
      </c>
      <c r="AB13" s="60">
        <v>2018</v>
      </c>
      <c r="AC13" s="53" t="s">
        <v>8</v>
      </c>
      <c r="AD13" s="53" t="s">
        <v>64</v>
      </c>
      <c r="AE13" s="79">
        <v>0.33560000000000001</v>
      </c>
      <c r="AG13" s="60">
        <v>2018</v>
      </c>
      <c r="AH13" s="53" t="s">
        <v>11</v>
      </c>
      <c r="AI13" s="53" t="s">
        <v>33</v>
      </c>
      <c r="AJ13" s="79">
        <v>0.96360000000000001</v>
      </c>
      <c r="AK13" s="57">
        <f t="shared" si="0"/>
        <v>12</v>
      </c>
      <c r="AM13" s="57" t="s">
        <v>11</v>
      </c>
      <c r="AN13" s="57">
        <v>12</v>
      </c>
    </row>
    <row r="14" spans="2:40" x14ac:dyDescent="0.25">
      <c r="B14" s="62" t="s">
        <v>96</v>
      </c>
      <c r="D14" s="53" t="s">
        <v>106</v>
      </c>
      <c r="AB14" s="60">
        <v>2018</v>
      </c>
      <c r="AC14" s="53" t="s">
        <v>8</v>
      </c>
      <c r="AD14" s="53" t="s">
        <v>66</v>
      </c>
      <c r="AE14" s="79">
        <v>4.4903999999999999E-2</v>
      </c>
      <c r="AG14" s="60">
        <v>2019</v>
      </c>
      <c r="AH14" s="53" t="s">
        <v>8</v>
      </c>
      <c r="AI14" s="53" t="s">
        <v>33</v>
      </c>
      <c r="AJ14" s="79">
        <v>0.97829999999999995</v>
      </c>
      <c r="AK14" s="57">
        <f t="shared" si="0"/>
        <v>1</v>
      </c>
    </row>
    <row r="15" spans="2:40" x14ac:dyDescent="0.25">
      <c r="B15" s="62" t="s">
        <v>97</v>
      </c>
      <c r="D15" s="57">
        <f>D2</f>
        <v>2025</v>
      </c>
      <c r="E15" s="57" t="str">
        <f t="shared" ref="E15:H15" si="1">E2</f>
        <v>Jan</v>
      </c>
      <c r="F15" s="57">
        <f t="shared" si="1"/>
        <v>1.4072</v>
      </c>
      <c r="G15" s="57">
        <f t="shared" si="1"/>
        <v>1.6828000000000001</v>
      </c>
      <c r="H15" s="57">
        <f t="shared" si="1"/>
        <v>1.3552</v>
      </c>
      <c r="I15" s="61">
        <f>I2/100</f>
        <v>0.84290000000000009</v>
      </c>
      <c r="J15" s="61">
        <f t="shared" ref="J15:Z15" si="2">J2/100</f>
        <v>0.93559999999999999</v>
      </c>
      <c r="K15" s="61">
        <f t="shared" si="2"/>
        <v>0.18690000000000001</v>
      </c>
      <c r="L15" s="61">
        <f t="shared" si="2"/>
        <v>0.1739</v>
      </c>
      <c r="M15" s="61">
        <f t="shared" si="2"/>
        <v>1.5641000000000002E-2</v>
      </c>
      <c r="N15" s="61">
        <f t="shared" si="2"/>
        <v>8.3100000000000001E-5</v>
      </c>
      <c r="O15" s="61">
        <f t="shared" si="2"/>
        <v>8.7799999999999996E-3</v>
      </c>
      <c r="P15" s="61">
        <f t="shared" si="2"/>
        <v>9.3099999999999997E-4</v>
      </c>
      <c r="Q15" s="61">
        <f t="shared" si="2"/>
        <v>0.30659999999999998</v>
      </c>
      <c r="R15" s="61">
        <f t="shared" si="2"/>
        <v>4.1128999999999999E-2</v>
      </c>
      <c r="S15" s="61">
        <f t="shared" si="2"/>
        <v>0.76439999999999997</v>
      </c>
      <c r="T15" s="61">
        <f t="shared" si="2"/>
        <v>2.3224999999999999E-2</v>
      </c>
      <c r="U15" s="61">
        <f t="shared" si="2"/>
        <v>0.37170000000000003</v>
      </c>
      <c r="V15" s="61">
        <f t="shared" si="2"/>
        <v>0.36130000000000001</v>
      </c>
      <c r="W15" s="61">
        <f t="shared" si="2"/>
        <v>1.4887999999999999</v>
      </c>
      <c r="X15" s="61">
        <f t="shared" si="2"/>
        <v>4.0260999999999998E-2</v>
      </c>
      <c r="Y15" s="61">
        <f t="shared" si="2"/>
        <v>0.36899999999999999</v>
      </c>
      <c r="Z15" s="61">
        <f t="shared" si="2"/>
        <v>5.4039999999999998E-5</v>
      </c>
      <c r="AB15" s="60">
        <v>2018</v>
      </c>
      <c r="AC15" s="53" t="s">
        <v>8</v>
      </c>
      <c r="AD15" s="53" t="s">
        <v>67</v>
      </c>
      <c r="AE15" s="79">
        <v>0.96640000000000004</v>
      </c>
      <c r="AG15" s="60">
        <v>2019</v>
      </c>
      <c r="AH15" s="53" t="s">
        <v>36</v>
      </c>
      <c r="AI15" s="53" t="s">
        <v>33</v>
      </c>
      <c r="AJ15" s="79">
        <v>0.9637</v>
      </c>
      <c r="AK15" s="57">
        <f t="shared" si="0"/>
        <v>2</v>
      </c>
    </row>
    <row r="16" spans="2:40" x14ac:dyDescent="0.25">
      <c r="B16" s="62" t="s">
        <v>98</v>
      </c>
      <c r="D16" s="57">
        <f t="shared" ref="D16:H16" si="3">D3</f>
        <v>2025</v>
      </c>
      <c r="E16" s="57" t="str">
        <f t="shared" si="3"/>
        <v>Feb</v>
      </c>
      <c r="F16" s="57">
        <f t="shared" si="3"/>
        <v>1.4014</v>
      </c>
      <c r="G16" s="57">
        <f t="shared" si="3"/>
        <v>1.6978</v>
      </c>
      <c r="H16" s="57">
        <f t="shared" si="3"/>
        <v>1.349</v>
      </c>
      <c r="I16" s="61">
        <f t="shared" ref="I16:Z16" si="4">I3/100</f>
        <v>0.83810000000000007</v>
      </c>
      <c r="J16" s="61">
        <f t="shared" si="4"/>
        <v>0.93389999999999995</v>
      </c>
      <c r="K16" s="61">
        <f t="shared" si="4"/>
        <v>0.1852</v>
      </c>
      <c r="L16" s="61">
        <f t="shared" si="4"/>
        <v>0.1734</v>
      </c>
      <c r="M16" s="61">
        <f t="shared" si="4"/>
        <v>1.5443999999999999E-2</v>
      </c>
      <c r="N16" s="61">
        <f t="shared" si="4"/>
        <v>8.1379999999999997E-5</v>
      </c>
      <c r="O16" s="61">
        <f t="shared" si="4"/>
        <v>9.0159999999999997E-3</v>
      </c>
      <c r="P16" s="61">
        <f t="shared" si="4"/>
        <v>9.2299999999999988E-4</v>
      </c>
      <c r="Q16" s="61">
        <f t="shared" si="4"/>
        <v>0.30210000000000004</v>
      </c>
      <c r="R16" s="61">
        <f t="shared" si="4"/>
        <v>4.0972999999999996E-2</v>
      </c>
      <c r="S16" s="61">
        <f t="shared" si="4"/>
        <v>0.75580000000000003</v>
      </c>
      <c r="T16" s="61">
        <f t="shared" si="4"/>
        <v>2.3267000000000003E-2</v>
      </c>
      <c r="U16" s="61">
        <f t="shared" si="4"/>
        <v>0.37009999999999998</v>
      </c>
      <c r="V16" s="61">
        <f t="shared" si="4"/>
        <v>0.35969999999999996</v>
      </c>
      <c r="W16" s="61">
        <f t="shared" si="4"/>
        <v>1.5005999999999999</v>
      </c>
      <c r="X16" s="61">
        <f t="shared" si="4"/>
        <v>3.9553999999999999E-2</v>
      </c>
      <c r="Y16" s="61">
        <f t="shared" si="4"/>
        <v>0.36729999999999996</v>
      </c>
      <c r="Z16" s="61">
        <f t="shared" si="4"/>
        <v>5.2790000000000001E-5</v>
      </c>
      <c r="AB16" s="60">
        <v>2018</v>
      </c>
      <c r="AC16" s="53" t="s">
        <v>8</v>
      </c>
      <c r="AD16" s="53" t="s">
        <v>69</v>
      </c>
      <c r="AE16" s="79">
        <v>2.5520999999999999E-2</v>
      </c>
      <c r="AG16" s="60">
        <v>2019</v>
      </c>
      <c r="AH16" s="53" t="s">
        <v>40</v>
      </c>
      <c r="AI16" s="53" t="s">
        <v>33</v>
      </c>
      <c r="AJ16" s="79">
        <v>0.96069999999999989</v>
      </c>
      <c r="AK16" s="57">
        <f t="shared" si="0"/>
        <v>3</v>
      </c>
    </row>
    <row r="17" spans="2:37" x14ac:dyDescent="0.25">
      <c r="B17" s="62" t="s">
        <v>99</v>
      </c>
      <c r="D17" s="57">
        <f t="shared" ref="D17:H17" si="5">D4</f>
        <v>2025</v>
      </c>
      <c r="E17" s="57" t="str">
        <f t="shared" si="5"/>
        <v>Mar</v>
      </c>
      <c r="F17" s="57">
        <f t="shared" si="5"/>
        <v>1.4473</v>
      </c>
      <c r="G17" s="57">
        <f t="shared" si="5"/>
        <v>1.7361</v>
      </c>
      <c r="H17" s="57">
        <f t="shared" si="5"/>
        <v>1.341</v>
      </c>
      <c r="I17" s="61">
        <f t="shared" ref="I17:Z17" si="6">I4/100</f>
        <v>0.84260000000000002</v>
      </c>
      <c r="J17" s="61">
        <f t="shared" si="6"/>
        <v>0.93689999999999996</v>
      </c>
      <c r="K17" s="61">
        <f t="shared" si="6"/>
        <v>0.18460000000000001</v>
      </c>
      <c r="L17" s="61">
        <f t="shared" si="6"/>
        <v>0.1724</v>
      </c>
      <c r="M17" s="61">
        <f t="shared" si="6"/>
        <v>1.5658999999999999E-2</v>
      </c>
      <c r="N17" s="61">
        <f t="shared" si="6"/>
        <v>8.0979999999999987E-5</v>
      </c>
      <c r="O17" s="61">
        <f t="shared" si="6"/>
        <v>8.8920000000000006E-3</v>
      </c>
      <c r="P17" s="61">
        <f t="shared" si="6"/>
        <v>9.1399999999999999E-4</v>
      </c>
      <c r="Q17" s="61">
        <f t="shared" si="6"/>
        <v>0.30249999999999999</v>
      </c>
      <c r="R17" s="61">
        <f t="shared" si="6"/>
        <v>4.0448999999999999E-2</v>
      </c>
      <c r="S17" s="61">
        <f t="shared" si="6"/>
        <v>0.76639999999999997</v>
      </c>
      <c r="T17" s="61">
        <f t="shared" si="6"/>
        <v>2.3363999999999999E-2</v>
      </c>
      <c r="U17" s="61">
        <f t="shared" si="6"/>
        <v>0.3679</v>
      </c>
      <c r="V17" s="61">
        <f t="shared" si="6"/>
        <v>0.35749999999999998</v>
      </c>
      <c r="W17" s="61">
        <f t="shared" si="6"/>
        <v>1.5194999999999999</v>
      </c>
      <c r="X17" s="61">
        <f t="shared" si="6"/>
        <v>3.9504999999999998E-2</v>
      </c>
      <c r="Y17" s="61">
        <f t="shared" si="6"/>
        <v>0.36509999999999998</v>
      </c>
      <c r="Z17" s="61">
        <f t="shared" si="6"/>
        <v>5.24E-5</v>
      </c>
      <c r="AB17" s="60">
        <v>2018</v>
      </c>
      <c r="AC17" s="53" t="s">
        <v>8</v>
      </c>
      <c r="AD17" s="53" t="s">
        <v>73</v>
      </c>
      <c r="AE17" s="79">
        <v>0.35950000000000004</v>
      </c>
      <c r="AG17" s="60">
        <v>2019</v>
      </c>
      <c r="AH17" s="53" t="s">
        <v>44</v>
      </c>
      <c r="AI17" s="53" t="s">
        <v>33</v>
      </c>
      <c r="AJ17" s="79">
        <v>0.95940000000000003</v>
      </c>
      <c r="AK17" s="57">
        <f t="shared" si="0"/>
        <v>4</v>
      </c>
    </row>
    <row r="18" spans="2:37" x14ac:dyDescent="0.25">
      <c r="B18" s="62" t="s">
        <v>100</v>
      </c>
      <c r="D18" s="57">
        <f t="shared" ref="D18:H18" si="7">D5</f>
        <v>2025</v>
      </c>
      <c r="E18" s="57" t="str">
        <f t="shared" si="7"/>
        <v>Apr</v>
      </c>
      <c r="F18" s="57">
        <f t="shared" si="7"/>
        <v>1.4866999999999999</v>
      </c>
      <c r="G18" s="57">
        <f t="shared" si="7"/>
        <v>1.7502</v>
      </c>
      <c r="H18" s="57">
        <f t="shared" si="7"/>
        <v>1.3077000000000001</v>
      </c>
      <c r="I18" s="61">
        <f t="shared" ref="I18:Z18" si="8">I5/100</f>
        <v>0.8368000000000001</v>
      </c>
      <c r="J18" s="61">
        <f t="shared" si="8"/>
        <v>0.94469999999999998</v>
      </c>
      <c r="K18" s="61">
        <f t="shared" si="8"/>
        <v>0.17989999999999998</v>
      </c>
      <c r="L18" s="61">
        <f t="shared" si="8"/>
        <v>0.1686</v>
      </c>
      <c r="M18" s="61">
        <f t="shared" si="8"/>
        <v>1.5359000000000001E-2</v>
      </c>
      <c r="N18" s="61">
        <f t="shared" si="8"/>
        <v>7.8369999999999997E-5</v>
      </c>
      <c r="O18" s="61">
        <f t="shared" si="8"/>
        <v>9.1749999999999991E-3</v>
      </c>
      <c r="P18" s="61">
        <f t="shared" si="8"/>
        <v>9.1500000000000001E-4</v>
      </c>
      <c r="Q18" s="61">
        <f t="shared" si="8"/>
        <v>0.30280000000000001</v>
      </c>
      <c r="R18" s="61">
        <f t="shared" si="8"/>
        <v>4.0812999999999995E-2</v>
      </c>
      <c r="S18" s="61">
        <f t="shared" si="8"/>
        <v>0.77560000000000007</v>
      </c>
      <c r="T18" s="61">
        <f t="shared" si="8"/>
        <v>2.3408999999999999E-2</v>
      </c>
      <c r="U18" s="61">
        <f t="shared" si="8"/>
        <v>0.35869999999999996</v>
      </c>
      <c r="V18" s="61">
        <f t="shared" si="8"/>
        <v>0.34860000000000002</v>
      </c>
      <c r="W18" s="61">
        <f t="shared" si="8"/>
        <v>1.5871000000000002</v>
      </c>
      <c r="X18" s="61">
        <f t="shared" si="8"/>
        <v>3.9121999999999997E-2</v>
      </c>
      <c r="Y18" s="61">
        <f t="shared" si="8"/>
        <v>0.35600000000000004</v>
      </c>
      <c r="Z18" s="61">
        <f t="shared" si="8"/>
        <v>5.0280000000000006E-5</v>
      </c>
      <c r="AB18" s="60">
        <v>2018</v>
      </c>
      <c r="AC18" s="53" t="s">
        <v>8</v>
      </c>
      <c r="AD18" s="53" t="s">
        <v>75</v>
      </c>
      <c r="AE18" s="79">
        <v>0.34909999999999997</v>
      </c>
      <c r="AG18" s="60">
        <v>2019</v>
      </c>
      <c r="AH18" s="53" t="s">
        <v>48</v>
      </c>
      <c r="AI18" s="53" t="s">
        <v>33</v>
      </c>
      <c r="AJ18" s="79">
        <v>0.95330000000000004</v>
      </c>
      <c r="AK18" s="57">
        <f t="shared" si="0"/>
        <v>5</v>
      </c>
    </row>
    <row r="19" spans="2:37" x14ac:dyDescent="0.25">
      <c r="B19" s="62" t="s">
        <v>101</v>
      </c>
      <c r="D19" s="57">
        <f t="shared" ref="D19:H19" si="9">D6</f>
        <v>2025</v>
      </c>
      <c r="E19" s="57" t="str">
        <f t="shared" si="9"/>
        <v>May</v>
      </c>
      <c r="F19" s="57">
        <f t="shared" si="9"/>
        <v>1.4624999999999999</v>
      </c>
      <c r="G19" s="57">
        <f t="shared" si="9"/>
        <v>1.7359</v>
      </c>
      <c r="H19" s="57">
        <f t="shared" si="9"/>
        <v>1.2885</v>
      </c>
      <c r="I19" s="61">
        <f t="shared" ref="I19:Z19" si="10">I6/100</f>
        <v>0.82819999999999994</v>
      </c>
      <c r="J19" s="61">
        <f t="shared" si="10"/>
        <v>0.93220000000000003</v>
      </c>
      <c r="K19" s="61">
        <f t="shared" si="10"/>
        <v>0.17929999999999999</v>
      </c>
      <c r="L19" s="61">
        <f t="shared" si="10"/>
        <v>0.1643</v>
      </c>
      <c r="M19" s="61">
        <f t="shared" si="10"/>
        <v>1.5105E-2</v>
      </c>
      <c r="N19" s="61">
        <f t="shared" si="10"/>
        <v>7.908999999999999E-5</v>
      </c>
      <c r="O19" s="61">
        <f t="shared" si="10"/>
        <v>8.9569999999999997E-3</v>
      </c>
      <c r="P19" s="61">
        <f t="shared" si="10"/>
        <v>9.3599999999999998E-4</v>
      </c>
      <c r="Q19" s="61">
        <f t="shared" si="10"/>
        <v>0.30399999999999999</v>
      </c>
      <c r="R19" s="61">
        <f t="shared" si="10"/>
        <v>4.3198999999999994E-2</v>
      </c>
      <c r="S19" s="61">
        <f t="shared" si="10"/>
        <v>0.76870000000000005</v>
      </c>
      <c r="T19" s="61">
        <f t="shared" si="10"/>
        <v>2.3182999999999999E-2</v>
      </c>
      <c r="U19" s="61">
        <f t="shared" si="10"/>
        <v>0.35350000000000004</v>
      </c>
      <c r="V19" s="61">
        <f t="shared" si="10"/>
        <v>0.34350000000000003</v>
      </c>
      <c r="W19" s="61">
        <f t="shared" si="10"/>
        <v>1.5655000000000001</v>
      </c>
      <c r="X19" s="61">
        <f t="shared" si="10"/>
        <v>3.9462000000000004E-2</v>
      </c>
      <c r="Y19" s="61">
        <f t="shared" si="10"/>
        <v>0.3508</v>
      </c>
      <c r="Z19" s="61">
        <f t="shared" si="10"/>
        <v>4.9560000000000007E-5</v>
      </c>
      <c r="AB19" s="60">
        <v>2018</v>
      </c>
      <c r="AC19" s="53" t="s">
        <v>8</v>
      </c>
      <c r="AD19" s="53" t="s">
        <v>76</v>
      </c>
      <c r="AE19" s="79">
        <v>1.4022999999999999</v>
      </c>
      <c r="AG19" s="60">
        <v>2019</v>
      </c>
      <c r="AH19" s="53" t="s">
        <v>52</v>
      </c>
      <c r="AI19" s="53" t="s">
        <v>33</v>
      </c>
      <c r="AJ19" s="79">
        <v>0.9487000000000001</v>
      </c>
      <c r="AK19" s="57">
        <f t="shared" si="0"/>
        <v>6</v>
      </c>
    </row>
    <row r="20" spans="2:37" x14ac:dyDescent="0.25">
      <c r="B20" s="62" t="s">
        <v>102</v>
      </c>
      <c r="D20" s="57">
        <f t="shared" ref="D20:H20" si="11">D7</f>
        <v>2025</v>
      </c>
      <c r="E20" s="57" t="str">
        <f t="shared" si="11"/>
        <v>Jun</v>
      </c>
      <c r="F20" s="57">
        <f t="shared" si="11"/>
        <v>1.4943</v>
      </c>
      <c r="G20" s="57">
        <f t="shared" si="11"/>
        <v>1.7494000000000001</v>
      </c>
      <c r="H20" s="57">
        <f t="shared" si="11"/>
        <v>1.2758</v>
      </c>
      <c r="I20" s="61">
        <f t="shared" ref="I20:Z20" si="12">I7/100</f>
        <v>0.83340000000000003</v>
      </c>
      <c r="J20" s="61">
        <f t="shared" si="12"/>
        <v>0.9326000000000001</v>
      </c>
      <c r="K20" s="61">
        <f t="shared" si="12"/>
        <v>0.17809999999999998</v>
      </c>
      <c r="L20" s="61">
        <f t="shared" si="12"/>
        <v>0.16250000000000001</v>
      </c>
      <c r="M20" s="61">
        <f t="shared" si="12"/>
        <v>1.4926E-2</v>
      </c>
      <c r="N20" s="61">
        <f t="shared" si="12"/>
        <v>7.858000000000001E-5</v>
      </c>
      <c r="O20" s="61">
        <f t="shared" si="12"/>
        <v>8.8459999999999997E-3</v>
      </c>
      <c r="P20" s="61">
        <f t="shared" si="12"/>
        <v>9.41E-4</v>
      </c>
      <c r="Q20" s="61">
        <f t="shared" si="12"/>
        <v>0.30249999999999999</v>
      </c>
      <c r="R20" s="61">
        <f t="shared" si="12"/>
        <v>4.3631000000000003E-2</v>
      </c>
      <c r="S20" s="61">
        <f t="shared" si="12"/>
        <v>0.77370000000000005</v>
      </c>
      <c r="T20" s="61">
        <f t="shared" si="12"/>
        <v>2.2646000000000003E-2</v>
      </c>
      <c r="U20" s="61">
        <f t="shared" si="12"/>
        <v>0.35</v>
      </c>
      <c r="V20" s="61">
        <f t="shared" si="12"/>
        <v>0.34020000000000006</v>
      </c>
      <c r="W20" s="61">
        <f t="shared" si="12"/>
        <v>1.5961000000000001</v>
      </c>
      <c r="X20" s="61">
        <f t="shared" si="12"/>
        <v>3.9153E-2</v>
      </c>
      <c r="Y20" s="61">
        <f t="shared" si="12"/>
        <v>0.34740000000000004</v>
      </c>
      <c r="Z20" s="61">
        <f t="shared" si="12"/>
        <v>4.8900000000000003E-5</v>
      </c>
      <c r="AB20" s="60">
        <v>2018</v>
      </c>
      <c r="AC20" s="53" t="s">
        <v>8</v>
      </c>
      <c r="AD20" s="53" t="s">
        <v>78</v>
      </c>
      <c r="AE20" s="79">
        <v>4.1757999999999997E-2</v>
      </c>
      <c r="AG20" s="60">
        <v>2019</v>
      </c>
      <c r="AH20" s="53" t="s">
        <v>56</v>
      </c>
      <c r="AI20" s="53" t="s">
        <v>33</v>
      </c>
      <c r="AJ20" s="79">
        <v>0.94389999999999996</v>
      </c>
      <c r="AK20" s="57">
        <f t="shared" si="0"/>
        <v>7</v>
      </c>
    </row>
    <row r="21" spans="2:37" x14ac:dyDescent="0.25">
      <c r="B21" s="62" t="s">
        <v>103</v>
      </c>
      <c r="D21" s="57">
        <f t="shared" ref="D21:H21" si="13">D8</f>
        <v>2025</v>
      </c>
      <c r="E21" s="57" t="str">
        <f t="shared" si="13"/>
        <v>Jul</v>
      </c>
      <c r="F21" s="57">
        <f t="shared" si="13"/>
        <v>1.4789000000000001</v>
      </c>
      <c r="G21" s="57">
        <f t="shared" si="13"/>
        <v>1.7166999999999999</v>
      </c>
      <c r="H21" s="57">
        <f t="shared" si="13"/>
        <v>1.2947</v>
      </c>
      <c r="I21" s="61">
        <f t="shared" ref="I21:Z21" si="14">I8/100</f>
        <v>0.83609999999999995</v>
      </c>
      <c r="J21" s="61">
        <f t="shared" si="14"/>
        <v>0.93650000000000011</v>
      </c>
      <c r="K21" s="61">
        <f t="shared" si="14"/>
        <v>0.18</v>
      </c>
      <c r="L21" s="61">
        <f t="shared" si="14"/>
        <v>0.16489999999999999</v>
      </c>
      <c r="M21" s="61">
        <f t="shared" si="14"/>
        <v>1.4774000000000001E-2</v>
      </c>
      <c r="N21" s="61">
        <f t="shared" si="14"/>
        <v>7.8650000000000001E-5</v>
      </c>
      <c r="O21" s="61">
        <f t="shared" si="14"/>
        <v>8.7039999999999999E-3</v>
      </c>
      <c r="P21" s="61">
        <f t="shared" si="14"/>
        <v>9.2999999999999995E-4</v>
      </c>
      <c r="Q21" s="61">
        <f t="shared" si="14"/>
        <v>0.30430000000000001</v>
      </c>
      <c r="R21" s="61">
        <f t="shared" si="14"/>
        <v>4.3259999999999993E-2</v>
      </c>
      <c r="S21" s="61">
        <f t="shared" si="14"/>
        <v>0.76590000000000003</v>
      </c>
      <c r="T21" s="61">
        <f t="shared" si="14"/>
        <v>2.2189E-2</v>
      </c>
      <c r="U21" s="61">
        <f t="shared" si="14"/>
        <v>0.35520000000000002</v>
      </c>
      <c r="V21" s="61">
        <f t="shared" si="14"/>
        <v>0.34509999999999996</v>
      </c>
      <c r="W21" s="61">
        <f t="shared" si="14"/>
        <v>1.5915999999999999</v>
      </c>
      <c r="X21" s="61">
        <f t="shared" si="14"/>
        <v>3.9563000000000001E-2</v>
      </c>
      <c r="Y21" s="61">
        <f t="shared" si="14"/>
        <v>0.35249999999999998</v>
      </c>
      <c r="Z21" s="61">
        <f t="shared" si="14"/>
        <v>4.9410000000000003E-5</v>
      </c>
      <c r="AB21" s="60">
        <v>2018</v>
      </c>
      <c r="AC21" s="53" t="s">
        <v>8</v>
      </c>
      <c r="AD21" s="53" t="s">
        <v>79</v>
      </c>
      <c r="AE21" s="79">
        <v>0.35639999999999999</v>
      </c>
      <c r="AG21" s="60">
        <v>2019</v>
      </c>
      <c r="AH21" s="53" t="s">
        <v>58</v>
      </c>
      <c r="AI21" s="53" t="s">
        <v>33</v>
      </c>
      <c r="AJ21" s="79">
        <v>0.93269999999999997</v>
      </c>
      <c r="AK21" s="57">
        <f t="shared" si="0"/>
        <v>8</v>
      </c>
    </row>
    <row r="22" spans="2:37" x14ac:dyDescent="0.25">
      <c r="B22" s="63" t="s">
        <v>107</v>
      </c>
      <c r="D22" s="57">
        <f t="shared" ref="D22:H22" si="15">D9</f>
        <v>2025</v>
      </c>
      <c r="E22" s="57" t="str">
        <f t="shared" si="15"/>
        <v>Aug</v>
      </c>
      <c r="F22" s="57">
        <f t="shared" si="15"/>
        <v>1.4968999999999999</v>
      </c>
      <c r="G22" s="57">
        <f t="shared" si="15"/>
        <v>1.7324999999999999</v>
      </c>
      <c r="H22" s="57">
        <f t="shared" si="15"/>
        <v>1.2835000000000001</v>
      </c>
      <c r="I22" s="61">
        <f t="shared" ref="I22:Z22" si="16">I9/100</f>
        <v>0.83900000000000008</v>
      </c>
      <c r="J22" s="61">
        <f t="shared" si="16"/>
        <v>0.93299999999999994</v>
      </c>
      <c r="K22" s="61">
        <f t="shared" si="16"/>
        <v>0.18</v>
      </c>
      <c r="L22" s="61">
        <f t="shared" si="16"/>
        <v>0.16469999999999999</v>
      </c>
      <c r="M22" s="61">
        <f t="shared" si="16"/>
        <v>1.4629000000000001E-2</v>
      </c>
      <c r="N22" s="61">
        <f t="shared" si="16"/>
        <v>7.8100000000000001E-5</v>
      </c>
      <c r="O22" s="61">
        <f t="shared" si="16"/>
        <v>8.7309999999999992E-3</v>
      </c>
      <c r="P22" s="61">
        <f t="shared" si="16"/>
        <v>9.2500000000000004E-4</v>
      </c>
      <c r="Q22" s="61">
        <f t="shared" si="16"/>
        <v>0.30430000000000001</v>
      </c>
      <c r="R22" s="61">
        <f t="shared" si="16"/>
        <v>4.2049000000000003E-2</v>
      </c>
      <c r="S22" s="61">
        <f t="shared" si="16"/>
        <v>0.75599999999999989</v>
      </c>
      <c r="T22" s="61">
        <f t="shared" si="16"/>
        <v>2.2498000000000001E-2</v>
      </c>
      <c r="U22" s="61">
        <f t="shared" si="16"/>
        <v>0.35159999999999997</v>
      </c>
      <c r="V22" s="61">
        <f t="shared" si="16"/>
        <v>0.34200000000000003</v>
      </c>
      <c r="W22" s="61">
        <f t="shared" si="16"/>
        <v>1.5991</v>
      </c>
      <c r="X22" s="61">
        <f t="shared" si="16"/>
        <v>3.9691999999999998E-2</v>
      </c>
      <c r="Y22" s="61">
        <f t="shared" si="16"/>
        <v>0.34939999999999999</v>
      </c>
      <c r="Z22" s="61">
        <f t="shared" si="16"/>
        <v>4.8680000000000001E-5</v>
      </c>
      <c r="AB22" s="60">
        <v>2018</v>
      </c>
      <c r="AC22" s="53" t="s">
        <v>8</v>
      </c>
      <c r="AD22" s="53" t="s">
        <v>80</v>
      </c>
      <c r="AE22" s="79">
        <v>5.7649999999999999E-5</v>
      </c>
      <c r="AG22" s="60">
        <v>2019</v>
      </c>
      <c r="AH22" s="53" t="s">
        <v>60</v>
      </c>
      <c r="AI22" s="53" t="s">
        <v>33</v>
      </c>
      <c r="AJ22" s="79">
        <v>0.93340000000000001</v>
      </c>
      <c r="AK22" s="57">
        <f t="shared" si="0"/>
        <v>9</v>
      </c>
    </row>
    <row r="23" spans="2:37" x14ac:dyDescent="0.25">
      <c r="B23" s="63" t="s">
        <v>108</v>
      </c>
      <c r="D23" s="57">
        <f t="shared" ref="D23:H23" si="17">D10</f>
        <v>2025</v>
      </c>
      <c r="E23" s="57" t="str">
        <f t="shared" si="17"/>
        <v>Sep</v>
      </c>
      <c r="F23" s="57">
        <f t="shared" si="17"/>
        <v>1.5139</v>
      </c>
      <c r="G23" s="57">
        <f t="shared" si="17"/>
        <v>1.7349000000000001</v>
      </c>
      <c r="H23" s="57">
        <f t="shared" si="17"/>
        <v>1.2912999999999999</v>
      </c>
      <c r="I23" s="61">
        <f t="shared" ref="I23:Z23" si="18">I10/100</f>
        <v>0.8506999999999999</v>
      </c>
      <c r="J23" s="61">
        <f t="shared" si="18"/>
        <v>0.92790000000000006</v>
      </c>
      <c r="K23" s="61">
        <f t="shared" si="18"/>
        <v>0.1812</v>
      </c>
      <c r="L23" s="61">
        <f t="shared" si="18"/>
        <v>0.16600000000000001</v>
      </c>
      <c r="M23" s="61">
        <f t="shared" si="18"/>
        <v>1.4555E-2</v>
      </c>
      <c r="N23" s="61">
        <f t="shared" si="18"/>
        <v>7.7340000000000002E-5</v>
      </c>
      <c r="O23" s="61">
        <f t="shared" si="18"/>
        <v>8.6940000000000003E-3</v>
      </c>
      <c r="P23" s="61">
        <f t="shared" si="18"/>
        <v>9.2000000000000003E-4</v>
      </c>
      <c r="Q23" s="61">
        <f t="shared" si="18"/>
        <v>0.30630000000000002</v>
      </c>
      <c r="R23" s="61">
        <f t="shared" si="18"/>
        <v>4.2342000000000005E-2</v>
      </c>
      <c r="S23" s="61">
        <f t="shared" si="18"/>
        <v>0.74760000000000004</v>
      </c>
      <c r="T23" s="61">
        <f t="shared" si="18"/>
        <v>2.2161E-2</v>
      </c>
      <c r="U23" s="61">
        <f t="shared" si="18"/>
        <v>0.3543</v>
      </c>
      <c r="V23" s="61">
        <f t="shared" si="18"/>
        <v>0.34429999999999999</v>
      </c>
      <c r="W23" s="61">
        <f t="shared" si="18"/>
        <v>1.6194999999999999</v>
      </c>
      <c r="X23" s="61">
        <f t="shared" si="18"/>
        <v>3.9909E-2</v>
      </c>
      <c r="Y23" s="61">
        <f t="shared" si="18"/>
        <v>0.35159999999999997</v>
      </c>
      <c r="Z23" s="61">
        <f t="shared" si="18"/>
        <v>4.8869999999999998E-5</v>
      </c>
      <c r="AB23" s="60">
        <v>2018</v>
      </c>
      <c r="AC23" s="53" t="s">
        <v>36</v>
      </c>
      <c r="AD23" s="53" t="s">
        <v>46</v>
      </c>
      <c r="AE23" s="79">
        <v>1.6206</v>
      </c>
      <c r="AG23" s="60">
        <v>2019</v>
      </c>
      <c r="AH23" s="53" t="s">
        <v>62</v>
      </c>
      <c r="AI23" s="53" t="s">
        <v>33</v>
      </c>
      <c r="AJ23" s="79">
        <v>0.9423999999999999</v>
      </c>
      <c r="AK23" s="57">
        <f t="shared" si="0"/>
        <v>10</v>
      </c>
    </row>
    <row r="24" spans="2:37" x14ac:dyDescent="0.25">
      <c r="B24" s="63" t="s">
        <v>109</v>
      </c>
      <c r="D24" s="57">
        <f t="shared" ref="D24:H24" si="19">D11</f>
        <v>2025</v>
      </c>
      <c r="E24" s="57" t="str">
        <f t="shared" si="19"/>
        <v>Oct</v>
      </c>
      <c r="F24" s="57">
        <f t="shared" si="19"/>
        <v>1.5037</v>
      </c>
      <c r="G24" s="57">
        <f t="shared" si="19"/>
        <v>1.7098</v>
      </c>
      <c r="H24" s="57">
        <f t="shared" si="19"/>
        <v>1.3001</v>
      </c>
      <c r="I24" s="61">
        <f t="shared" ref="I24:Z24" si="20">I11/100</f>
        <v>0.85150000000000003</v>
      </c>
      <c r="J24" s="61">
        <f t="shared" si="20"/>
        <v>0.9294</v>
      </c>
      <c r="K24" s="61">
        <f t="shared" si="20"/>
        <v>0.18280000000000002</v>
      </c>
      <c r="L24" s="61">
        <f t="shared" si="20"/>
        <v>0.16739999999999999</v>
      </c>
      <c r="M24" s="61">
        <f t="shared" si="20"/>
        <v>1.4672000000000001E-2</v>
      </c>
      <c r="N24" s="61">
        <f t="shared" si="20"/>
        <v>7.818E-5</v>
      </c>
      <c r="O24" s="61">
        <f t="shared" si="20"/>
        <v>8.4390000000000003E-3</v>
      </c>
      <c r="P24" s="61">
        <f t="shared" si="20"/>
        <v>9.1100000000000003E-4</v>
      </c>
      <c r="Q24" s="61">
        <f t="shared" si="20"/>
        <v>0.31010000000000004</v>
      </c>
      <c r="R24" s="61">
        <f t="shared" si="20"/>
        <v>4.2319000000000002E-2</v>
      </c>
      <c r="S24" s="61">
        <f t="shared" si="20"/>
        <v>0.74519999999999997</v>
      </c>
      <c r="T24" s="61">
        <f t="shared" si="20"/>
        <v>2.2086999999999999E-2</v>
      </c>
      <c r="U24" s="61">
        <f t="shared" si="20"/>
        <v>0.35670000000000002</v>
      </c>
      <c r="V24" s="61">
        <f t="shared" si="20"/>
        <v>0.34670000000000001</v>
      </c>
      <c r="W24" s="61">
        <f t="shared" si="20"/>
        <v>1.6211000000000002</v>
      </c>
      <c r="X24" s="61">
        <f t="shared" si="20"/>
        <v>4.0187E-2</v>
      </c>
      <c r="Y24" s="61">
        <f t="shared" si="20"/>
        <v>0.35389999999999999</v>
      </c>
      <c r="Z24" s="61">
        <f t="shared" si="20"/>
        <v>4.9420000000000005E-5</v>
      </c>
      <c r="AB24" s="60">
        <v>2018</v>
      </c>
      <c r="AC24" s="53" t="s">
        <v>36</v>
      </c>
      <c r="AD24" s="53" t="s">
        <v>71</v>
      </c>
      <c r="AE24" s="79">
        <v>1.843</v>
      </c>
      <c r="AG24" s="60">
        <v>2019</v>
      </c>
      <c r="AH24" s="53" t="s">
        <v>65</v>
      </c>
      <c r="AI24" s="53" t="s">
        <v>33</v>
      </c>
      <c r="AJ24" s="79">
        <v>0.92510000000000003</v>
      </c>
      <c r="AK24" s="57">
        <f t="shared" si="0"/>
        <v>11</v>
      </c>
    </row>
    <row r="25" spans="2:37" x14ac:dyDescent="0.25">
      <c r="B25" s="63" t="s">
        <v>110</v>
      </c>
      <c r="D25" s="57">
        <f t="shared" ref="D25:H25" si="21">D12</f>
        <v>2025</v>
      </c>
      <c r="E25" s="57" t="str">
        <f t="shared" si="21"/>
        <v>Nov</v>
      </c>
      <c r="F25" s="57">
        <f t="shared" si="21"/>
        <v>1.5024999999999999</v>
      </c>
      <c r="G25" s="57">
        <f t="shared" si="21"/>
        <v>1.7161999999999999</v>
      </c>
      <c r="H25" s="57">
        <f t="shared" si="21"/>
        <v>1.2965</v>
      </c>
      <c r="I25" s="61">
        <f t="shared" ref="I25:Z25" si="22">I12/100</f>
        <v>0.84709999999999996</v>
      </c>
      <c r="J25" s="61">
        <f t="shared" si="22"/>
        <v>0.92390000000000005</v>
      </c>
      <c r="K25" s="61">
        <f t="shared" si="22"/>
        <v>0.1832</v>
      </c>
      <c r="L25" s="61">
        <f t="shared" si="22"/>
        <v>0.1666</v>
      </c>
      <c r="M25" s="61">
        <f t="shared" si="22"/>
        <v>1.4495000000000001E-2</v>
      </c>
      <c r="N25" s="61">
        <f t="shared" si="22"/>
        <v>7.784E-5</v>
      </c>
      <c r="O25" s="61">
        <f t="shared" si="22"/>
        <v>8.2979999999999998E-3</v>
      </c>
      <c r="P25" s="61">
        <f t="shared" si="22"/>
        <v>8.8499999999999994E-4</v>
      </c>
      <c r="Q25" s="61">
        <f t="shared" si="22"/>
        <v>0.314</v>
      </c>
      <c r="R25" s="61">
        <f t="shared" si="22"/>
        <v>4.1287000000000004E-2</v>
      </c>
      <c r="S25" s="61">
        <f t="shared" si="22"/>
        <v>0.74170000000000003</v>
      </c>
      <c r="T25" s="61">
        <f t="shared" si="22"/>
        <v>2.2067E-2</v>
      </c>
      <c r="U25" s="61">
        <f t="shared" si="22"/>
        <v>0.35580000000000001</v>
      </c>
      <c r="V25" s="61">
        <f t="shared" si="22"/>
        <v>0.34560000000000002</v>
      </c>
      <c r="W25" s="61">
        <f t="shared" si="22"/>
        <v>1.6108000000000002</v>
      </c>
      <c r="X25" s="61">
        <f t="shared" si="22"/>
        <v>4.027E-2</v>
      </c>
      <c r="Y25" s="61">
        <f t="shared" si="22"/>
        <v>0.35299999999999998</v>
      </c>
      <c r="Z25" s="61">
        <f t="shared" si="22"/>
        <v>4.9160000000000004E-5</v>
      </c>
      <c r="AB25" s="60">
        <v>2018</v>
      </c>
      <c r="AC25" s="53" t="s">
        <v>36</v>
      </c>
      <c r="AD25" s="53" t="s">
        <v>5</v>
      </c>
      <c r="AE25" s="79">
        <v>1.3258000000000001</v>
      </c>
      <c r="AG25" s="60">
        <v>2019</v>
      </c>
      <c r="AH25" s="53" t="s">
        <v>11</v>
      </c>
      <c r="AI25" s="53" t="s">
        <v>33</v>
      </c>
      <c r="AJ25" s="79">
        <v>0.94340000000000002</v>
      </c>
      <c r="AK25" s="57">
        <f t="shared" si="0"/>
        <v>12</v>
      </c>
    </row>
    <row r="26" spans="2:37" x14ac:dyDescent="0.25">
      <c r="B26" s="63" t="s">
        <v>111</v>
      </c>
      <c r="D26" s="57">
        <f t="shared" ref="D26:H26" si="23">D13</f>
        <v>2025</v>
      </c>
      <c r="E26" s="57" t="str">
        <f t="shared" si="23"/>
        <v>Dec</v>
      </c>
      <c r="F26" s="57">
        <f t="shared" si="23"/>
        <v>1.5077</v>
      </c>
      <c r="G26" s="57">
        <f t="shared" si="23"/>
        <v>1.7287999999999999</v>
      </c>
      <c r="H26" s="57">
        <f t="shared" si="23"/>
        <v>1.2841</v>
      </c>
      <c r="I26" s="61">
        <f t="shared" ref="I26:Z26" si="24">I13/100</f>
        <v>0.85970000000000002</v>
      </c>
      <c r="J26" s="61">
        <f t="shared" si="24"/>
        <v>0.9375</v>
      </c>
      <c r="K26" s="61">
        <f t="shared" si="24"/>
        <v>0.1837</v>
      </c>
      <c r="L26" s="61">
        <f t="shared" si="24"/>
        <v>0.16500000000000001</v>
      </c>
      <c r="M26" s="61">
        <f t="shared" si="24"/>
        <v>1.4287000000000001E-2</v>
      </c>
      <c r="N26" s="61">
        <f t="shared" si="24"/>
        <v>7.6920000000000002E-5</v>
      </c>
      <c r="O26" s="61">
        <f t="shared" si="24"/>
        <v>8.2039999999999995E-3</v>
      </c>
      <c r="P26" s="61">
        <f t="shared" si="24"/>
        <v>8.9099999999999997E-4</v>
      </c>
      <c r="Q26" s="61">
        <f t="shared" si="24"/>
        <v>0.3165</v>
      </c>
      <c r="R26" s="61">
        <f t="shared" si="24"/>
        <v>4.0948000000000005E-2</v>
      </c>
      <c r="S26" s="61">
        <f t="shared" si="24"/>
        <v>0.74219999999999997</v>
      </c>
      <c r="T26" s="61">
        <f t="shared" si="24"/>
        <v>2.1810999999999997E-2</v>
      </c>
      <c r="U26" s="61">
        <f t="shared" si="24"/>
        <v>0.35229999999999995</v>
      </c>
      <c r="V26" s="61">
        <f t="shared" si="24"/>
        <v>0.34240000000000004</v>
      </c>
      <c r="W26" s="61">
        <f t="shared" si="24"/>
        <v>1.6209</v>
      </c>
      <c r="X26" s="61">
        <f t="shared" si="24"/>
        <v>4.0801999999999998E-2</v>
      </c>
      <c r="Y26" s="61">
        <f t="shared" si="24"/>
        <v>0.34960000000000002</v>
      </c>
      <c r="Z26" s="61">
        <f t="shared" si="24"/>
        <v>4.8820000000000004E-5</v>
      </c>
      <c r="AB26" s="60">
        <v>2018</v>
      </c>
      <c r="AC26" s="53" t="s">
        <v>36</v>
      </c>
      <c r="AD26" s="53" t="s">
        <v>33</v>
      </c>
      <c r="AE26" s="79">
        <v>1.0329000000000002</v>
      </c>
      <c r="AG26" s="60">
        <v>2020</v>
      </c>
      <c r="AH26" s="53" t="s">
        <v>8</v>
      </c>
      <c r="AI26" s="53" t="s">
        <v>33</v>
      </c>
      <c r="AJ26" s="80">
        <v>0.91420000000000001</v>
      </c>
      <c r="AK26" s="57">
        <f t="shared" si="0"/>
        <v>1</v>
      </c>
    </row>
    <row r="27" spans="2:37" x14ac:dyDescent="0.25">
      <c r="B27" s="58" t="s">
        <v>112</v>
      </c>
      <c r="D27" s="60" t="s">
        <v>113</v>
      </c>
      <c r="E27" s="57"/>
      <c r="F27" s="60"/>
      <c r="H27" s="57"/>
      <c r="J27" s="57"/>
      <c r="K27" s="57"/>
      <c r="L27" s="57"/>
      <c r="M27" s="57"/>
      <c r="N27" s="57"/>
      <c r="O27" s="57"/>
      <c r="P27" s="57"/>
      <c r="Q27" s="57"/>
      <c r="R27" s="57"/>
      <c r="S27" s="57"/>
      <c r="T27" s="57"/>
      <c r="U27" s="57"/>
      <c r="V27" s="57"/>
      <c r="W27" s="57"/>
      <c r="X27" s="57"/>
      <c r="Y27" s="57"/>
      <c r="Z27" s="57"/>
      <c r="AB27" s="60">
        <v>2018</v>
      </c>
      <c r="AC27" s="53" t="s">
        <v>36</v>
      </c>
      <c r="AD27" s="53" t="s">
        <v>38</v>
      </c>
      <c r="AE27" s="79">
        <v>1.0381</v>
      </c>
      <c r="AG27" s="60">
        <v>2020</v>
      </c>
      <c r="AH27" s="53" t="s">
        <v>36</v>
      </c>
      <c r="AI27" s="53" t="s">
        <v>33</v>
      </c>
      <c r="AJ27" s="80">
        <v>0.91349999999999998</v>
      </c>
      <c r="AK27" s="57">
        <f t="shared" si="0"/>
        <v>2</v>
      </c>
    </row>
    <row r="28" spans="2:37" ht="28.5" customHeight="1" x14ac:dyDescent="0.25">
      <c r="B28" s="78" t="s">
        <v>122</v>
      </c>
      <c r="D28" s="57">
        <v>2025</v>
      </c>
      <c r="E28" s="57" t="s">
        <v>8</v>
      </c>
      <c r="F28" s="57">
        <v>1.4072</v>
      </c>
      <c r="G28" s="57">
        <v>1.6828000000000001</v>
      </c>
      <c r="H28" s="57">
        <v>1.3552</v>
      </c>
      <c r="I28" s="61">
        <v>0.84290000000000009</v>
      </c>
      <c r="J28" s="61">
        <v>0.93559999999999999</v>
      </c>
      <c r="K28" s="61">
        <v>0.18690000000000001</v>
      </c>
      <c r="L28" s="61">
        <v>0.1739</v>
      </c>
      <c r="M28" s="61">
        <v>1.5641000000000002E-2</v>
      </c>
      <c r="N28" s="61">
        <v>8.3100000000000001E-5</v>
      </c>
      <c r="O28" s="61">
        <v>8.7799999999999996E-3</v>
      </c>
      <c r="P28" s="61">
        <v>9.3099999999999997E-4</v>
      </c>
      <c r="Q28" s="61">
        <v>0.30659999999999998</v>
      </c>
      <c r="R28" s="61">
        <v>4.1128999999999999E-2</v>
      </c>
      <c r="S28" s="61">
        <v>0.76439999999999997</v>
      </c>
      <c r="T28" s="61">
        <v>2.3224999999999999E-2</v>
      </c>
      <c r="U28" s="61">
        <v>0.37170000000000003</v>
      </c>
      <c r="V28" s="61">
        <v>0.36130000000000001</v>
      </c>
      <c r="W28" s="61">
        <v>1.4887999999999999</v>
      </c>
      <c r="X28" s="61">
        <v>4.0260999999999998E-2</v>
      </c>
      <c r="Y28" s="61">
        <v>0.36899999999999999</v>
      </c>
      <c r="Z28" s="61">
        <v>5.4039999999999998E-5</v>
      </c>
      <c r="AB28" s="60">
        <v>2018</v>
      </c>
      <c r="AC28" s="53" t="s">
        <v>36</v>
      </c>
      <c r="AD28" s="53" t="s">
        <v>42</v>
      </c>
      <c r="AE28" s="79">
        <v>0.20949999999999999</v>
      </c>
      <c r="AG28" s="60">
        <v>2020</v>
      </c>
      <c r="AH28" s="53" t="s">
        <v>40</v>
      </c>
      <c r="AI28" s="53" t="s">
        <v>33</v>
      </c>
      <c r="AJ28" s="80">
        <v>0.87939999999999996</v>
      </c>
      <c r="AK28" s="57">
        <f t="shared" si="0"/>
        <v>3</v>
      </c>
    </row>
    <row r="29" spans="2:37" x14ac:dyDescent="0.25">
      <c r="B29" s="53" t="s">
        <v>121</v>
      </c>
      <c r="D29" s="57">
        <v>2025</v>
      </c>
      <c r="E29" s="57" t="s">
        <v>36</v>
      </c>
      <c r="F29" s="57">
        <v>1.4014</v>
      </c>
      <c r="G29" s="57">
        <v>1.6978</v>
      </c>
      <c r="H29" s="57">
        <v>1.349</v>
      </c>
      <c r="I29" s="61">
        <v>0.83810000000000007</v>
      </c>
      <c r="J29" s="61">
        <v>0.93389999999999995</v>
      </c>
      <c r="K29" s="61">
        <v>0.1852</v>
      </c>
      <c r="L29" s="61">
        <v>0.1734</v>
      </c>
      <c r="M29" s="61">
        <v>1.5443999999999999E-2</v>
      </c>
      <c r="N29" s="61">
        <v>8.1379999999999997E-5</v>
      </c>
      <c r="O29" s="61">
        <v>9.0159999999999997E-3</v>
      </c>
      <c r="P29" s="61">
        <v>9.2299999999999988E-4</v>
      </c>
      <c r="Q29" s="61">
        <v>0.30210000000000004</v>
      </c>
      <c r="R29" s="61">
        <v>4.0972999999999996E-2</v>
      </c>
      <c r="S29" s="61">
        <v>0.75580000000000003</v>
      </c>
      <c r="T29" s="61">
        <v>2.3267000000000003E-2</v>
      </c>
      <c r="U29" s="61">
        <v>0.37009999999999998</v>
      </c>
      <c r="V29" s="61">
        <v>0.35969999999999996</v>
      </c>
      <c r="W29" s="61">
        <v>1.5005999999999999</v>
      </c>
      <c r="X29" s="61">
        <v>3.9553999999999999E-2</v>
      </c>
      <c r="Y29" s="61">
        <v>0.36729999999999996</v>
      </c>
      <c r="Z29" s="61">
        <v>5.2790000000000001E-5</v>
      </c>
      <c r="AB29" s="60">
        <v>2018</v>
      </c>
      <c r="AC29" s="53" t="s">
        <v>36</v>
      </c>
      <c r="AD29" s="53" t="s">
        <v>50</v>
      </c>
      <c r="AE29" s="79">
        <v>0.16930000000000001</v>
      </c>
      <c r="AG29" s="60">
        <v>2020</v>
      </c>
      <c r="AH29" s="53" t="s">
        <v>44</v>
      </c>
      <c r="AI29" s="53" t="s">
        <v>33</v>
      </c>
      <c r="AJ29" s="80">
        <v>0.92500000000000004</v>
      </c>
      <c r="AK29" s="57">
        <f t="shared" si="0"/>
        <v>4</v>
      </c>
    </row>
    <row r="30" spans="2:37" x14ac:dyDescent="0.25">
      <c r="D30" s="57">
        <v>2025</v>
      </c>
      <c r="E30" s="57" t="s">
        <v>40</v>
      </c>
      <c r="F30" s="57">
        <v>1.4473</v>
      </c>
      <c r="G30" s="57">
        <v>1.7361</v>
      </c>
      <c r="H30" s="57">
        <v>1.341</v>
      </c>
      <c r="I30" s="61">
        <v>0.84260000000000002</v>
      </c>
      <c r="J30" s="61">
        <v>0.93689999999999996</v>
      </c>
      <c r="K30" s="61">
        <v>0.18460000000000001</v>
      </c>
      <c r="L30" s="61">
        <v>0.1724</v>
      </c>
      <c r="M30" s="61">
        <v>1.5658999999999999E-2</v>
      </c>
      <c r="N30" s="61">
        <v>8.0979999999999987E-5</v>
      </c>
      <c r="O30" s="61">
        <v>8.8920000000000006E-3</v>
      </c>
      <c r="P30" s="61">
        <v>9.1399999999999999E-4</v>
      </c>
      <c r="Q30" s="61">
        <v>0.30249999999999999</v>
      </c>
      <c r="R30" s="61">
        <v>4.0448999999999999E-2</v>
      </c>
      <c r="S30" s="61">
        <v>0.76639999999999997</v>
      </c>
      <c r="T30" s="61">
        <v>2.3363999999999999E-2</v>
      </c>
      <c r="U30" s="61">
        <v>0.3679</v>
      </c>
      <c r="V30" s="61">
        <v>0.35749999999999998</v>
      </c>
      <c r="W30" s="61">
        <v>1.5194999999999999</v>
      </c>
      <c r="X30" s="61">
        <v>3.9504999999999998E-2</v>
      </c>
      <c r="Y30" s="61">
        <v>0.36509999999999998</v>
      </c>
      <c r="Z30" s="61">
        <v>5.24E-5</v>
      </c>
      <c r="AB30" s="60">
        <v>2018</v>
      </c>
      <c r="AC30" s="53" t="s">
        <v>36</v>
      </c>
      <c r="AD30" s="53" t="s">
        <v>54</v>
      </c>
      <c r="AE30" s="79">
        <v>2.0365999999999999E-2</v>
      </c>
      <c r="AG30" s="60">
        <v>2020</v>
      </c>
      <c r="AH30" s="53" t="s">
        <v>48</v>
      </c>
      <c r="AI30" s="53" t="s">
        <v>33</v>
      </c>
      <c r="AJ30" s="79">
        <v>0.93959999999999999</v>
      </c>
      <c r="AK30" s="57">
        <f t="shared" si="0"/>
        <v>5</v>
      </c>
    </row>
    <row r="31" spans="2:37" x14ac:dyDescent="0.25">
      <c r="D31" s="57">
        <v>2025</v>
      </c>
      <c r="E31" s="57" t="s">
        <v>44</v>
      </c>
      <c r="F31" s="57">
        <v>1.4866999999999999</v>
      </c>
      <c r="G31" s="57">
        <v>1.7502</v>
      </c>
      <c r="H31" s="57">
        <v>1.3077000000000001</v>
      </c>
      <c r="I31" s="61">
        <v>0.8368000000000001</v>
      </c>
      <c r="J31" s="61">
        <v>0.94469999999999998</v>
      </c>
      <c r="K31" s="61">
        <v>0.17989999999999998</v>
      </c>
      <c r="L31" s="61">
        <v>0.1686</v>
      </c>
      <c r="M31" s="61">
        <v>1.5359000000000001E-2</v>
      </c>
      <c r="N31" s="61">
        <v>7.8369999999999997E-5</v>
      </c>
      <c r="O31" s="61">
        <v>9.1749999999999991E-3</v>
      </c>
      <c r="P31" s="61">
        <v>9.1500000000000001E-4</v>
      </c>
      <c r="Q31" s="61">
        <v>0.30280000000000001</v>
      </c>
      <c r="R31" s="61">
        <v>4.0812999999999995E-2</v>
      </c>
      <c r="S31" s="61">
        <v>0.77560000000000007</v>
      </c>
      <c r="T31" s="61">
        <v>2.3408999999999999E-2</v>
      </c>
      <c r="U31" s="61">
        <v>0.35869999999999996</v>
      </c>
      <c r="V31" s="61">
        <v>0.34860000000000002</v>
      </c>
      <c r="W31" s="61">
        <v>1.5871000000000002</v>
      </c>
      <c r="X31" s="61">
        <v>3.9121999999999997E-2</v>
      </c>
      <c r="Y31" s="61">
        <v>0.35600000000000004</v>
      </c>
      <c r="Z31" s="61">
        <v>5.0280000000000006E-5</v>
      </c>
      <c r="AB31" s="60">
        <v>2018</v>
      </c>
      <c r="AC31" s="53" t="s">
        <v>36</v>
      </c>
      <c r="AD31" s="53" t="s">
        <v>57</v>
      </c>
      <c r="AE31" s="79">
        <v>9.6670000000000008E-5</v>
      </c>
      <c r="AG31" s="60">
        <v>2020</v>
      </c>
      <c r="AH31" s="53" t="s">
        <v>52</v>
      </c>
      <c r="AI31" s="53" t="s">
        <v>33</v>
      </c>
      <c r="AJ31" s="80">
        <v>0.95900000000000007</v>
      </c>
      <c r="AK31" s="57">
        <f t="shared" si="0"/>
        <v>6</v>
      </c>
    </row>
    <row r="32" spans="2:37" x14ac:dyDescent="0.25">
      <c r="D32" s="57">
        <v>2025</v>
      </c>
      <c r="E32" s="57" t="s">
        <v>48</v>
      </c>
      <c r="F32" s="57">
        <v>1.4624999999999999</v>
      </c>
      <c r="G32" s="57">
        <v>1.7359</v>
      </c>
      <c r="H32" s="57">
        <v>1.2885</v>
      </c>
      <c r="I32" s="61">
        <v>0.82819999999999994</v>
      </c>
      <c r="J32" s="61">
        <v>0.93220000000000003</v>
      </c>
      <c r="K32" s="61">
        <v>0.17929999999999999</v>
      </c>
      <c r="L32" s="61">
        <v>0.1643</v>
      </c>
      <c r="M32" s="61">
        <v>1.5105E-2</v>
      </c>
      <c r="N32" s="61">
        <v>7.908999999999999E-5</v>
      </c>
      <c r="O32" s="61">
        <v>8.9569999999999997E-3</v>
      </c>
      <c r="P32" s="61">
        <v>9.3599999999999998E-4</v>
      </c>
      <c r="Q32" s="61">
        <v>0.30399999999999999</v>
      </c>
      <c r="R32" s="61">
        <v>4.3198999999999994E-2</v>
      </c>
      <c r="S32" s="61">
        <v>0.76870000000000005</v>
      </c>
      <c r="T32" s="61">
        <v>2.3182999999999999E-2</v>
      </c>
      <c r="U32" s="61">
        <v>0.35350000000000004</v>
      </c>
      <c r="V32" s="61">
        <v>0.34350000000000003</v>
      </c>
      <c r="W32" s="61">
        <v>1.5655000000000001</v>
      </c>
      <c r="X32" s="61">
        <v>3.9462000000000004E-2</v>
      </c>
      <c r="Y32" s="61">
        <v>0.3508</v>
      </c>
      <c r="Z32" s="61">
        <v>4.9560000000000007E-5</v>
      </c>
      <c r="AB32" s="60">
        <v>2018</v>
      </c>
      <c r="AC32" s="53" t="s">
        <v>36</v>
      </c>
      <c r="AD32" s="53" t="s">
        <v>59</v>
      </c>
      <c r="AE32" s="79">
        <v>1.2365999999999999E-2</v>
      </c>
      <c r="AG32" s="60">
        <v>2020</v>
      </c>
      <c r="AH32" s="53" t="s">
        <v>56</v>
      </c>
      <c r="AI32" s="53" t="s">
        <v>33</v>
      </c>
      <c r="AJ32" s="79">
        <v>0.98730000000000007</v>
      </c>
      <c r="AK32" s="57">
        <f t="shared" si="0"/>
        <v>7</v>
      </c>
    </row>
    <row r="33" spans="4:37" x14ac:dyDescent="0.25">
      <c r="D33" s="57">
        <v>2025</v>
      </c>
      <c r="E33" s="57" t="s">
        <v>52</v>
      </c>
      <c r="F33" s="57">
        <v>1.4943</v>
      </c>
      <c r="G33" s="57">
        <v>1.7494000000000001</v>
      </c>
      <c r="H33" s="57">
        <v>1.2758</v>
      </c>
      <c r="I33" s="61">
        <v>0.83340000000000003</v>
      </c>
      <c r="J33" s="61">
        <v>0.9326000000000001</v>
      </c>
      <c r="K33" s="61">
        <v>0.17809999999999998</v>
      </c>
      <c r="L33" s="61">
        <v>0.16250000000000001</v>
      </c>
      <c r="M33" s="61">
        <v>1.4926E-2</v>
      </c>
      <c r="N33" s="61">
        <v>7.858000000000001E-5</v>
      </c>
      <c r="O33" s="61">
        <v>8.8459999999999997E-3</v>
      </c>
      <c r="P33" s="61">
        <v>9.41E-4</v>
      </c>
      <c r="Q33" s="61">
        <v>0.30249999999999999</v>
      </c>
      <c r="R33" s="61">
        <v>4.3631000000000003E-2</v>
      </c>
      <c r="S33" s="61">
        <v>0.77370000000000005</v>
      </c>
      <c r="T33" s="61">
        <v>2.2646000000000003E-2</v>
      </c>
      <c r="U33" s="61">
        <v>0.35</v>
      </c>
      <c r="V33" s="61">
        <v>0.34020000000000006</v>
      </c>
      <c r="W33" s="61">
        <v>1.5961000000000001</v>
      </c>
      <c r="X33" s="61">
        <v>3.9153E-2</v>
      </c>
      <c r="Y33" s="61">
        <v>0.34740000000000004</v>
      </c>
      <c r="Z33" s="61">
        <v>4.8900000000000003E-5</v>
      </c>
      <c r="AB33" s="60">
        <v>2018</v>
      </c>
      <c r="AC33" s="53" t="s">
        <v>36</v>
      </c>
      <c r="AD33" s="53" t="s">
        <v>61</v>
      </c>
      <c r="AE33" s="79">
        <v>1.224E-3</v>
      </c>
      <c r="AG33" s="60">
        <v>2020</v>
      </c>
      <c r="AH33" s="53" t="s">
        <v>58</v>
      </c>
      <c r="AI33" s="53" t="s">
        <v>33</v>
      </c>
      <c r="AJ33" s="79">
        <v>1.0003</v>
      </c>
      <c r="AK33" s="57">
        <f t="shared" si="0"/>
        <v>8</v>
      </c>
    </row>
    <row r="34" spans="4:37" x14ac:dyDescent="0.25">
      <c r="D34" s="57">
        <v>2025</v>
      </c>
      <c r="E34" s="57" t="s">
        <v>56</v>
      </c>
      <c r="F34" s="57">
        <v>1.4789000000000001</v>
      </c>
      <c r="G34" s="57">
        <v>1.7166999999999999</v>
      </c>
      <c r="H34" s="57">
        <v>1.2947</v>
      </c>
      <c r="I34" s="61">
        <v>0.83609999999999995</v>
      </c>
      <c r="J34" s="61">
        <v>0.93650000000000011</v>
      </c>
      <c r="K34" s="61">
        <v>0.18</v>
      </c>
      <c r="L34" s="61">
        <v>0.16489999999999999</v>
      </c>
      <c r="M34" s="61">
        <v>1.4774000000000001E-2</v>
      </c>
      <c r="N34" s="61">
        <v>7.8650000000000001E-5</v>
      </c>
      <c r="O34" s="61">
        <v>8.7039999999999999E-3</v>
      </c>
      <c r="P34" s="61">
        <v>9.2999999999999995E-4</v>
      </c>
      <c r="Q34" s="61">
        <v>0.30430000000000001</v>
      </c>
      <c r="R34" s="61">
        <v>4.3259999999999993E-2</v>
      </c>
      <c r="S34" s="61">
        <v>0.76590000000000003</v>
      </c>
      <c r="T34" s="61">
        <v>2.2189E-2</v>
      </c>
      <c r="U34" s="61">
        <v>0.35520000000000002</v>
      </c>
      <c r="V34" s="61">
        <v>0.34509999999999996</v>
      </c>
      <c r="W34" s="61">
        <v>1.5915999999999999</v>
      </c>
      <c r="X34" s="61">
        <v>3.9563000000000001E-2</v>
      </c>
      <c r="Y34" s="61">
        <v>0.35249999999999998</v>
      </c>
      <c r="Z34" s="61">
        <v>4.9410000000000003E-5</v>
      </c>
      <c r="AB34" s="60">
        <v>2018</v>
      </c>
      <c r="AC34" s="53" t="s">
        <v>36</v>
      </c>
      <c r="AD34" s="53" t="s">
        <v>64</v>
      </c>
      <c r="AE34" s="79">
        <v>0.33770000000000006</v>
      </c>
      <c r="AG34" s="60">
        <v>2020</v>
      </c>
      <c r="AH34" s="53" t="s">
        <v>60</v>
      </c>
      <c r="AI34" s="53" t="s">
        <v>33</v>
      </c>
      <c r="AJ34" s="79">
        <v>0.97389999999999999</v>
      </c>
      <c r="AK34" s="57">
        <f t="shared" si="0"/>
        <v>9</v>
      </c>
    </row>
    <row r="35" spans="4:37" x14ac:dyDescent="0.25">
      <c r="D35" s="57">
        <v>2025</v>
      </c>
      <c r="E35" s="57" t="s">
        <v>58</v>
      </c>
      <c r="F35" s="57">
        <v>1.4968999999999999</v>
      </c>
      <c r="G35" s="57">
        <v>1.7324999999999999</v>
      </c>
      <c r="H35" s="57">
        <v>1.2835000000000001</v>
      </c>
      <c r="I35" s="61">
        <v>0.83900000000000008</v>
      </c>
      <c r="J35" s="61">
        <v>0.93299999999999994</v>
      </c>
      <c r="K35" s="61">
        <v>0.18</v>
      </c>
      <c r="L35" s="61">
        <v>0.16469999999999999</v>
      </c>
      <c r="M35" s="61">
        <v>1.4629000000000001E-2</v>
      </c>
      <c r="N35" s="61">
        <v>7.8100000000000001E-5</v>
      </c>
      <c r="O35" s="61">
        <v>8.7309999999999992E-3</v>
      </c>
      <c r="P35" s="61">
        <v>9.2500000000000004E-4</v>
      </c>
      <c r="Q35" s="61">
        <v>0.30430000000000001</v>
      </c>
      <c r="R35" s="61">
        <v>4.2049000000000003E-2</v>
      </c>
      <c r="S35" s="61">
        <v>0.75599999999999989</v>
      </c>
      <c r="T35" s="61">
        <v>2.2498000000000001E-2</v>
      </c>
      <c r="U35" s="61">
        <v>0.35159999999999997</v>
      </c>
      <c r="V35" s="61">
        <v>0.34200000000000003</v>
      </c>
      <c r="W35" s="61">
        <v>1.5991</v>
      </c>
      <c r="X35" s="61">
        <v>3.9691999999999998E-2</v>
      </c>
      <c r="Y35" s="61">
        <v>0.34939999999999999</v>
      </c>
      <c r="Z35" s="61">
        <v>4.8680000000000001E-5</v>
      </c>
      <c r="AB35" s="60">
        <v>2018</v>
      </c>
      <c r="AC35" s="53" t="s">
        <v>36</v>
      </c>
      <c r="AD35" s="53" t="s">
        <v>66</v>
      </c>
      <c r="AE35" s="79">
        <v>4.5274000000000002E-2</v>
      </c>
      <c r="AG35" s="60">
        <v>2020</v>
      </c>
      <c r="AH35" s="53" t="s">
        <v>62</v>
      </c>
      <c r="AI35" s="53" t="s">
        <v>33</v>
      </c>
      <c r="AJ35" s="79">
        <v>0.96150000000000002</v>
      </c>
      <c r="AK35" s="57">
        <f t="shared" si="0"/>
        <v>10</v>
      </c>
    </row>
    <row r="36" spans="4:37" x14ac:dyDescent="0.25">
      <c r="D36" s="57">
        <v>2025</v>
      </c>
      <c r="E36" s="57" t="s">
        <v>60</v>
      </c>
      <c r="F36" s="57">
        <v>1.5139</v>
      </c>
      <c r="G36" s="57">
        <v>1.7349000000000001</v>
      </c>
      <c r="H36" s="57">
        <v>1.2912999999999999</v>
      </c>
      <c r="I36" s="61">
        <v>0.8506999999999999</v>
      </c>
      <c r="J36" s="61">
        <v>0.92790000000000006</v>
      </c>
      <c r="K36" s="61">
        <v>0.1812</v>
      </c>
      <c r="L36" s="61">
        <v>0.16600000000000001</v>
      </c>
      <c r="M36" s="61">
        <v>1.4555E-2</v>
      </c>
      <c r="N36" s="61">
        <v>7.7340000000000002E-5</v>
      </c>
      <c r="O36" s="61">
        <v>8.6940000000000003E-3</v>
      </c>
      <c r="P36" s="61">
        <v>9.2000000000000003E-4</v>
      </c>
      <c r="Q36" s="61">
        <v>0.30630000000000002</v>
      </c>
      <c r="R36" s="61">
        <v>4.2342000000000005E-2</v>
      </c>
      <c r="S36" s="61">
        <v>0.74760000000000004</v>
      </c>
      <c r="T36" s="61">
        <v>2.2161E-2</v>
      </c>
      <c r="U36" s="61">
        <v>0.3543</v>
      </c>
      <c r="V36" s="61">
        <v>0.34429999999999999</v>
      </c>
      <c r="W36" s="61">
        <v>1.6194999999999999</v>
      </c>
      <c r="X36" s="61">
        <v>3.9909E-2</v>
      </c>
      <c r="Y36" s="61">
        <v>0.35159999999999997</v>
      </c>
      <c r="Z36" s="61">
        <v>4.8869999999999998E-5</v>
      </c>
      <c r="AB36" s="60">
        <v>2018</v>
      </c>
      <c r="AC36" s="53" t="s">
        <v>36</v>
      </c>
      <c r="AD36" s="53" t="s">
        <v>67</v>
      </c>
      <c r="AE36" s="79">
        <v>0.95799999999999996</v>
      </c>
      <c r="AG36" s="60">
        <v>2020</v>
      </c>
      <c r="AH36" s="53" t="s">
        <v>65</v>
      </c>
      <c r="AI36" s="53" t="s">
        <v>33</v>
      </c>
      <c r="AJ36" s="79">
        <v>0.98799999999999999</v>
      </c>
      <c r="AK36" s="57">
        <f t="shared" si="0"/>
        <v>11</v>
      </c>
    </row>
    <row r="37" spans="4:37" x14ac:dyDescent="0.25">
      <c r="D37" s="57">
        <v>2025</v>
      </c>
      <c r="E37" s="57" t="s">
        <v>62</v>
      </c>
      <c r="F37" s="57">
        <v>1.5037</v>
      </c>
      <c r="G37" s="57">
        <v>1.7098</v>
      </c>
      <c r="H37" s="57">
        <v>1.3001</v>
      </c>
      <c r="I37" s="61">
        <v>0.85150000000000003</v>
      </c>
      <c r="J37" s="61">
        <v>0.9294</v>
      </c>
      <c r="K37" s="61">
        <v>0.18280000000000002</v>
      </c>
      <c r="L37" s="61">
        <v>0.16739999999999999</v>
      </c>
      <c r="M37" s="61">
        <v>1.4672000000000001E-2</v>
      </c>
      <c r="N37" s="61">
        <v>7.818E-5</v>
      </c>
      <c r="O37" s="61">
        <v>8.4390000000000003E-3</v>
      </c>
      <c r="P37" s="61">
        <v>9.1100000000000003E-4</v>
      </c>
      <c r="Q37" s="61">
        <v>0.31010000000000004</v>
      </c>
      <c r="R37" s="61">
        <v>4.2319000000000002E-2</v>
      </c>
      <c r="S37" s="61">
        <v>0.74519999999999997</v>
      </c>
      <c r="T37" s="61">
        <v>2.2086999999999999E-2</v>
      </c>
      <c r="U37" s="61">
        <v>0.35670000000000002</v>
      </c>
      <c r="V37" s="61">
        <v>0.34670000000000001</v>
      </c>
      <c r="W37" s="61">
        <v>1.6211000000000002</v>
      </c>
      <c r="X37" s="61">
        <v>4.0187E-2</v>
      </c>
      <c r="Y37" s="61">
        <v>0.35389999999999999</v>
      </c>
      <c r="Z37" s="61">
        <v>4.9420000000000005E-5</v>
      </c>
      <c r="AB37" s="60">
        <v>2018</v>
      </c>
      <c r="AC37" s="53" t="s">
        <v>36</v>
      </c>
      <c r="AD37" s="53" t="s">
        <v>69</v>
      </c>
      <c r="AE37" s="79">
        <v>2.5478000000000001E-2</v>
      </c>
      <c r="AG37" s="60">
        <v>2020</v>
      </c>
      <c r="AH37" s="53" t="s">
        <v>11</v>
      </c>
      <c r="AI37" s="53" t="s">
        <v>33</v>
      </c>
      <c r="AJ37" s="79">
        <v>1.0178</v>
      </c>
      <c r="AK37" s="57">
        <f t="shared" si="0"/>
        <v>12</v>
      </c>
    </row>
    <row r="38" spans="4:37" x14ac:dyDescent="0.25">
      <c r="D38" s="57">
        <v>2025</v>
      </c>
      <c r="E38" s="57" t="s">
        <v>65</v>
      </c>
      <c r="F38" s="57">
        <v>1.5024999999999999</v>
      </c>
      <c r="G38" s="57">
        <v>1.7161999999999999</v>
      </c>
      <c r="H38" s="57">
        <v>1.2965</v>
      </c>
      <c r="I38" s="61">
        <v>0.84709999999999996</v>
      </c>
      <c r="J38" s="61">
        <v>0.92390000000000005</v>
      </c>
      <c r="K38" s="61">
        <v>0.1832</v>
      </c>
      <c r="L38" s="61">
        <v>0.1666</v>
      </c>
      <c r="M38" s="61">
        <v>1.4495000000000001E-2</v>
      </c>
      <c r="N38" s="61">
        <v>7.784E-5</v>
      </c>
      <c r="O38" s="61">
        <v>8.2979999999999998E-3</v>
      </c>
      <c r="P38" s="61">
        <v>8.8499999999999994E-4</v>
      </c>
      <c r="Q38" s="61">
        <v>0.314</v>
      </c>
      <c r="R38" s="61">
        <v>4.1287000000000004E-2</v>
      </c>
      <c r="S38" s="61">
        <v>0.74170000000000003</v>
      </c>
      <c r="T38" s="61">
        <v>2.2067E-2</v>
      </c>
      <c r="U38" s="61">
        <v>0.35580000000000001</v>
      </c>
      <c r="V38" s="61">
        <v>0.34560000000000002</v>
      </c>
      <c r="W38" s="61">
        <v>1.6108000000000002</v>
      </c>
      <c r="X38" s="61">
        <v>4.027E-2</v>
      </c>
      <c r="Y38" s="61">
        <v>0.35299999999999998</v>
      </c>
      <c r="Z38" s="61">
        <v>4.9160000000000004E-5</v>
      </c>
      <c r="AB38" s="60">
        <v>2018</v>
      </c>
      <c r="AC38" s="53" t="s">
        <v>36</v>
      </c>
      <c r="AD38" s="53" t="s">
        <v>73</v>
      </c>
      <c r="AE38" s="79">
        <v>0.36409999999999998</v>
      </c>
      <c r="AG38" s="60">
        <v>2021</v>
      </c>
      <c r="AH38" s="53" t="s">
        <v>8</v>
      </c>
      <c r="AI38" s="53" t="s">
        <v>33</v>
      </c>
      <c r="AJ38" s="81">
        <v>1.0176000000000001</v>
      </c>
      <c r="AK38" s="57">
        <f t="shared" si="0"/>
        <v>1</v>
      </c>
    </row>
    <row r="39" spans="4:37" x14ac:dyDescent="0.25">
      <c r="D39" s="57">
        <v>2025</v>
      </c>
      <c r="E39" s="57" t="s">
        <v>11</v>
      </c>
      <c r="F39" s="57">
        <v>1.5077</v>
      </c>
      <c r="G39" s="57">
        <v>1.7287999999999999</v>
      </c>
      <c r="H39" s="57">
        <v>1.2841</v>
      </c>
      <c r="I39" s="61">
        <v>0.85970000000000002</v>
      </c>
      <c r="J39" s="61">
        <v>0.9375</v>
      </c>
      <c r="K39" s="61">
        <v>0.1837</v>
      </c>
      <c r="L39" s="61">
        <v>0.16500000000000001</v>
      </c>
      <c r="M39" s="61">
        <v>1.4287000000000001E-2</v>
      </c>
      <c r="N39" s="61">
        <v>7.6920000000000002E-5</v>
      </c>
      <c r="O39" s="61">
        <v>8.2039999999999995E-3</v>
      </c>
      <c r="P39" s="61">
        <v>8.9099999999999997E-4</v>
      </c>
      <c r="Q39" s="61">
        <v>0.3165</v>
      </c>
      <c r="R39" s="61">
        <v>4.0948000000000005E-2</v>
      </c>
      <c r="S39" s="61">
        <v>0.74219999999999997</v>
      </c>
      <c r="T39" s="61">
        <v>2.1810999999999997E-2</v>
      </c>
      <c r="U39" s="61">
        <v>0.35229999999999995</v>
      </c>
      <c r="V39" s="61">
        <v>0.34240000000000004</v>
      </c>
      <c r="W39" s="61">
        <v>1.6209</v>
      </c>
      <c r="X39" s="61">
        <v>4.0801999999999998E-2</v>
      </c>
      <c r="Y39" s="61">
        <v>0.34960000000000002</v>
      </c>
      <c r="Z39" s="61">
        <v>4.8820000000000004E-5</v>
      </c>
      <c r="AB39" s="60">
        <v>2018</v>
      </c>
      <c r="AC39" s="53" t="s">
        <v>36</v>
      </c>
      <c r="AD39" s="53" t="s">
        <v>75</v>
      </c>
      <c r="AE39" s="79">
        <v>0.35350000000000004</v>
      </c>
      <c r="AG39" s="60">
        <v>2021</v>
      </c>
      <c r="AH39" s="53" t="s">
        <v>36</v>
      </c>
      <c r="AI39" s="53" t="s">
        <v>33</v>
      </c>
      <c r="AJ39" s="81">
        <v>1.0429999999999999</v>
      </c>
      <c r="AK39" s="57">
        <f t="shared" si="0"/>
        <v>2</v>
      </c>
    </row>
    <row r="40" spans="4:37" x14ac:dyDescent="0.25">
      <c r="AB40" s="60">
        <v>2018</v>
      </c>
      <c r="AC40" s="53" t="s">
        <v>36</v>
      </c>
      <c r="AD40" s="53" t="s">
        <v>76</v>
      </c>
      <c r="AE40" s="79">
        <v>1.4103999999999999</v>
      </c>
      <c r="AG40" s="60">
        <v>2021</v>
      </c>
      <c r="AH40" s="53" t="s">
        <v>40</v>
      </c>
      <c r="AI40" s="53" t="s">
        <v>33</v>
      </c>
      <c r="AJ40" s="81">
        <v>1.0246</v>
      </c>
      <c r="AK40" s="57">
        <f t="shared" si="0"/>
        <v>3</v>
      </c>
    </row>
    <row r="41" spans="4:37" ht="14.1" customHeight="1" x14ac:dyDescent="0.25">
      <c r="D41" s="64" t="s">
        <v>114</v>
      </c>
      <c r="F41" s="65"/>
      <c r="G41" s="65"/>
      <c r="H41" s="65"/>
      <c r="I41" s="65"/>
      <c r="J41" s="65"/>
      <c r="K41" s="65"/>
      <c r="L41" s="65"/>
      <c r="M41" s="65"/>
      <c r="N41" s="65"/>
      <c r="O41" s="65"/>
      <c r="P41" s="65"/>
      <c r="Q41" s="65"/>
      <c r="R41" s="65"/>
      <c r="S41" s="65"/>
      <c r="T41" s="65"/>
      <c r="U41" s="65"/>
      <c r="V41" s="65"/>
      <c r="W41" s="65"/>
      <c r="X41" s="65"/>
      <c r="Y41" s="65"/>
      <c r="Z41" s="65"/>
      <c r="AB41" s="60">
        <v>2018</v>
      </c>
      <c r="AC41" s="53" t="s">
        <v>36</v>
      </c>
      <c r="AD41" s="53" t="s">
        <v>78</v>
      </c>
      <c r="AE41" s="79">
        <v>4.2129E-2</v>
      </c>
      <c r="AG41" s="60">
        <v>2021</v>
      </c>
      <c r="AH41" s="53" t="s">
        <v>44</v>
      </c>
      <c r="AI41" s="53" t="s">
        <v>33</v>
      </c>
      <c r="AJ41" s="81">
        <v>1.0319</v>
      </c>
      <c r="AK41" s="57">
        <f t="shared" si="0"/>
        <v>4</v>
      </c>
    </row>
    <row r="42" spans="4:37" x14ac:dyDescent="0.25">
      <c r="E42" s="57">
        <v>2025</v>
      </c>
      <c r="F42" s="57">
        <v>2025</v>
      </c>
      <c r="G42" s="57">
        <v>2025</v>
      </c>
      <c r="H42" s="57">
        <v>2025</v>
      </c>
      <c r="I42" s="57">
        <v>2025</v>
      </c>
      <c r="J42" s="57">
        <v>2025</v>
      </c>
      <c r="K42" s="57">
        <v>2025</v>
      </c>
      <c r="L42" s="57">
        <v>2025</v>
      </c>
      <c r="M42" s="57">
        <v>2025</v>
      </c>
      <c r="N42" s="57">
        <v>2025</v>
      </c>
      <c r="O42" s="57">
        <v>2025</v>
      </c>
      <c r="P42" s="57">
        <v>2025</v>
      </c>
      <c r="AB42" s="60">
        <v>2018</v>
      </c>
      <c r="AC42" s="53" t="s">
        <v>36</v>
      </c>
      <c r="AD42" s="53" t="s">
        <v>79</v>
      </c>
      <c r="AE42" s="79">
        <v>0.36099999999999999</v>
      </c>
      <c r="AG42" s="60">
        <v>2021</v>
      </c>
      <c r="AH42" s="53" t="s">
        <v>48</v>
      </c>
      <c r="AI42" s="53" t="s">
        <v>33</v>
      </c>
      <c r="AJ42" s="81">
        <v>1.0217000000000001</v>
      </c>
      <c r="AK42" s="57">
        <f t="shared" si="0"/>
        <v>5</v>
      </c>
    </row>
    <row r="43" spans="4:37" x14ac:dyDescent="0.25">
      <c r="E43" s="57" t="s">
        <v>8</v>
      </c>
      <c r="F43" s="57" t="s">
        <v>36</v>
      </c>
      <c r="G43" s="57" t="s">
        <v>40</v>
      </c>
      <c r="H43" s="57" t="s">
        <v>44</v>
      </c>
      <c r="I43" s="57" t="s">
        <v>48</v>
      </c>
      <c r="J43" s="57" t="s">
        <v>52</v>
      </c>
      <c r="K43" s="57" t="s">
        <v>56</v>
      </c>
      <c r="L43" s="57" t="s">
        <v>58</v>
      </c>
      <c r="M43" s="57" t="s">
        <v>60</v>
      </c>
      <c r="N43" s="57" t="s">
        <v>62</v>
      </c>
      <c r="O43" s="57" t="s">
        <v>65</v>
      </c>
      <c r="P43" s="57" t="s">
        <v>11</v>
      </c>
      <c r="AB43" s="60">
        <v>2018</v>
      </c>
      <c r="AC43" s="53" t="s">
        <v>36</v>
      </c>
      <c r="AD43" s="53" t="s">
        <v>80</v>
      </c>
      <c r="AE43" s="79">
        <v>5.8250000000000006E-5</v>
      </c>
      <c r="AG43" s="60">
        <v>2021</v>
      </c>
      <c r="AH43" s="53" t="s">
        <v>52</v>
      </c>
      <c r="AI43" s="53" t="s">
        <v>33</v>
      </c>
      <c r="AJ43" s="81">
        <v>1.0114000000000001</v>
      </c>
      <c r="AK43" s="57">
        <f t="shared" si="0"/>
        <v>6</v>
      </c>
    </row>
    <row r="44" spans="4:37" x14ac:dyDescent="0.25">
      <c r="D44" s="66" t="s">
        <v>46</v>
      </c>
      <c r="E44" s="57">
        <v>1.4072</v>
      </c>
      <c r="F44" s="57">
        <v>1.4014</v>
      </c>
      <c r="G44" s="57">
        <v>1.4473</v>
      </c>
      <c r="H44" s="57">
        <v>1.4866999999999999</v>
      </c>
      <c r="I44" s="57">
        <v>1.4624999999999999</v>
      </c>
      <c r="J44" s="57">
        <v>1.4943</v>
      </c>
      <c r="K44" s="57">
        <v>1.4789000000000001</v>
      </c>
      <c r="L44" s="57">
        <v>1.4968999999999999</v>
      </c>
      <c r="M44" s="57">
        <v>1.5139</v>
      </c>
      <c r="N44" s="57">
        <v>1.5037</v>
      </c>
      <c r="O44" s="57">
        <v>1.5024999999999999</v>
      </c>
      <c r="P44" s="57">
        <v>1.5077</v>
      </c>
      <c r="AB44" s="60">
        <v>2018</v>
      </c>
      <c r="AC44" s="53" t="s">
        <v>40</v>
      </c>
      <c r="AD44" s="53" t="s">
        <v>46</v>
      </c>
      <c r="AE44" s="79">
        <v>1.6169</v>
      </c>
      <c r="AG44" s="60">
        <v>2021</v>
      </c>
      <c r="AH44" s="53" t="s">
        <v>56</v>
      </c>
      <c r="AI44" s="53" t="s">
        <v>33</v>
      </c>
      <c r="AJ44" s="80">
        <v>0.9998999999999999</v>
      </c>
      <c r="AK44" s="57">
        <f t="shared" si="0"/>
        <v>7</v>
      </c>
    </row>
    <row r="45" spans="4:37" x14ac:dyDescent="0.25">
      <c r="D45" s="66" t="s">
        <v>71</v>
      </c>
      <c r="E45" s="57">
        <v>1.6828000000000001</v>
      </c>
      <c r="F45" s="57">
        <v>1.6978</v>
      </c>
      <c r="G45" s="57">
        <v>1.7361</v>
      </c>
      <c r="H45" s="57">
        <v>1.7502</v>
      </c>
      <c r="I45" s="57">
        <v>1.7359</v>
      </c>
      <c r="J45" s="57">
        <v>1.7494000000000001</v>
      </c>
      <c r="K45" s="57">
        <v>1.7166999999999999</v>
      </c>
      <c r="L45" s="57">
        <v>1.7324999999999999</v>
      </c>
      <c r="M45" s="57">
        <v>1.7349000000000001</v>
      </c>
      <c r="N45" s="57">
        <v>1.7098</v>
      </c>
      <c r="O45" s="57">
        <v>1.7161999999999999</v>
      </c>
      <c r="P45" s="57">
        <v>1.7287999999999999</v>
      </c>
      <c r="AB45" s="60">
        <v>2018</v>
      </c>
      <c r="AC45" s="53" t="s">
        <v>40</v>
      </c>
      <c r="AD45" s="53" t="s">
        <v>71</v>
      </c>
      <c r="AE45" s="79">
        <v>1.847</v>
      </c>
      <c r="AG45" s="60">
        <v>2021</v>
      </c>
      <c r="AH45" s="53" t="s">
        <v>58</v>
      </c>
      <c r="AI45" s="53" t="s">
        <v>33</v>
      </c>
      <c r="AJ45" s="80">
        <v>0.98250000000000004</v>
      </c>
      <c r="AK45" s="57">
        <f t="shared" si="0"/>
        <v>8</v>
      </c>
    </row>
    <row r="46" spans="4:37" x14ac:dyDescent="0.25">
      <c r="D46" s="66" t="s">
        <v>5</v>
      </c>
      <c r="E46" s="57">
        <v>1.3552</v>
      </c>
      <c r="F46" s="57">
        <v>1.349</v>
      </c>
      <c r="G46" s="57">
        <v>1.341</v>
      </c>
      <c r="H46" s="57">
        <v>1.3077000000000001</v>
      </c>
      <c r="I46" s="57">
        <v>1.2885</v>
      </c>
      <c r="J46" s="57">
        <v>1.2758</v>
      </c>
      <c r="K46" s="57">
        <v>1.2947</v>
      </c>
      <c r="L46" s="57">
        <v>1.2835000000000001</v>
      </c>
      <c r="M46" s="57">
        <v>1.2912999999999999</v>
      </c>
      <c r="N46" s="57">
        <v>1.3001</v>
      </c>
      <c r="O46" s="57">
        <v>1.2965</v>
      </c>
      <c r="P46" s="57">
        <v>1.2841</v>
      </c>
      <c r="AB46" s="60">
        <v>2018</v>
      </c>
      <c r="AC46" s="53" t="s">
        <v>40</v>
      </c>
      <c r="AD46" s="53" t="s">
        <v>5</v>
      </c>
      <c r="AE46" s="79">
        <v>1.3117000000000001</v>
      </c>
      <c r="AG46" s="60">
        <v>2021</v>
      </c>
      <c r="AH46" s="53" t="s">
        <v>60</v>
      </c>
      <c r="AI46" s="53" t="s">
        <v>33</v>
      </c>
      <c r="AJ46" s="80">
        <v>0.98040000000000005</v>
      </c>
      <c r="AK46" s="57">
        <f t="shared" si="0"/>
        <v>9</v>
      </c>
    </row>
    <row r="47" spans="4:37" x14ac:dyDescent="0.25">
      <c r="D47" s="66" t="s">
        <v>33</v>
      </c>
      <c r="E47" s="61">
        <v>0.84290000000000009</v>
      </c>
      <c r="F47" s="61">
        <v>0.83810000000000007</v>
      </c>
      <c r="G47" s="61">
        <v>0.84260000000000002</v>
      </c>
      <c r="H47" s="61">
        <v>0.8368000000000001</v>
      </c>
      <c r="I47" s="61">
        <v>0.82819999999999994</v>
      </c>
      <c r="J47" s="61">
        <v>0.83340000000000003</v>
      </c>
      <c r="K47" s="61">
        <v>0.83609999999999995</v>
      </c>
      <c r="L47" s="61">
        <v>0.83900000000000008</v>
      </c>
      <c r="M47" s="61">
        <v>0.8506999999999999</v>
      </c>
      <c r="N47" s="61">
        <v>0.85150000000000003</v>
      </c>
      <c r="O47" s="61">
        <v>0.84709999999999996</v>
      </c>
      <c r="P47" s="61">
        <v>0.85970000000000002</v>
      </c>
      <c r="AB47" s="60">
        <v>2018</v>
      </c>
      <c r="AC47" s="53" t="s">
        <v>40</v>
      </c>
      <c r="AD47" s="53" t="s">
        <v>33</v>
      </c>
      <c r="AE47" s="79">
        <v>1.0041</v>
      </c>
      <c r="AG47" s="60">
        <v>2021</v>
      </c>
      <c r="AH47" s="53" t="s">
        <v>62</v>
      </c>
      <c r="AI47" s="53" t="s">
        <v>33</v>
      </c>
      <c r="AJ47" s="80">
        <v>1.0145999999999999</v>
      </c>
      <c r="AK47" s="57">
        <f t="shared" si="0"/>
        <v>10</v>
      </c>
    </row>
    <row r="48" spans="4:37" x14ac:dyDescent="0.25">
      <c r="D48" s="66" t="s">
        <v>38</v>
      </c>
      <c r="E48" s="61">
        <v>0.93559999999999999</v>
      </c>
      <c r="F48" s="61">
        <v>0.93389999999999995</v>
      </c>
      <c r="G48" s="61">
        <v>0.93689999999999996</v>
      </c>
      <c r="H48" s="61">
        <v>0.94469999999999998</v>
      </c>
      <c r="I48" s="61">
        <v>0.93220000000000003</v>
      </c>
      <c r="J48" s="61">
        <v>0.9326000000000001</v>
      </c>
      <c r="K48" s="61">
        <v>0.93650000000000011</v>
      </c>
      <c r="L48" s="61">
        <v>0.93299999999999994</v>
      </c>
      <c r="M48" s="61">
        <v>0.92790000000000006</v>
      </c>
      <c r="N48" s="61">
        <v>0.9294</v>
      </c>
      <c r="O48" s="61">
        <v>0.92390000000000005</v>
      </c>
      <c r="P48" s="61">
        <v>0.9375</v>
      </c>
      <c r="AB48" s="60">
        <v>2018</v>
      </c>
      <c r="AC48" s="53" t="s">
        <v>40</v>
      </c>
      <c r="AD48" s="53" t="s">
        <v>38</v>
      </c>
      <c r="AE48" s="79">
        <v>1.0153000000000001</v>
      </c>
      <c r="AG48" s="60">
        <v>2021</v>
      </c>
      <c r="AH48" s="53" t="s">
        <v>65</v>
      </c>
      <c r="AI48" s="53" t="s">
        <v>33</v>
      </c>
      <c r="AJ48" s="80">
        <v>0.9779000000000001</v>
      </c>
      <c r="AK48" s="57">
        <f t="shared" si="0"/>
        <v>11</v>
      </c>
    </row>
    <row r="49" spans="4:37" x14ac:dyDescent="0.25">
      <c r="D49" s="66" t="s">
        <v>42</v>
      </c>
      <c r="E49" s="61">
        <v>0.18690000000000001</v>
      </c>
      <c r="F49" s="61">
        <v>0.1852</v>
      </c>
      <c r="G49" s="61">
        <v>0.18460000000000001</v>
      </c>
      <c r="H49" s="61">
        <v>0.17989999999999998</v>
      </c>
      <c r="I49" s="61">
        <v>0.17929999999999999</v>
      </c>
      <c r="J49" s="61">
        <v>0.17809999999999998</v>
      </c>
      <c r="K49" s="61">
        <v>0.18</v>
      </c>
      <c r="L49" s="61">
        <v>0.18</v>
      </c>
      <c r="M49" s="61">
        <v>0.1812</v>
      </c>
      <c r="N49" s="61">
        <v>0.18280000000000002</v>
      </c>
      <c r="O49" s="61">
        <v>0.1832</v>
      </c>
      <c r="P49" s="61">
        <v>0.1837</v>
      </c>
      <c r="AB49" s="60">
        <v>2018</v>
      </c>
      <c r="AC49" s="53" t="s">
        <v>40</v>
      </c>
      <c r="AD49" s="53" t="s">
        <v>42</v>
      </c>
      <c r="AE49" s="79">
        <v>0.2084</v>
      </c>
      <c r="AG49" s="60">
        <v>2021</v>
      </c>
      <c r="AH49" s="53" t="s">
        <v>11</v>
      </c>
      <c r="AI49" s="53" t="s">
        <v>33</v>
      </c>
      <c r="AJ49" s="80">
        <v>0.98030000000000006</v>
      </c>
      <c r="AK49" s="57">
        <f t="shared" si="0"/>
        <v>12</v>
      </c>
    </row>
    <row r="50" spans="4:37" x14ac:dyDescent="0.25">
      <c r="D50" s="66" t="s">
        <v>50</v>
      </c>
      <c r="E50" s="61">
        <v>0.1739</v>
      </c>
      <c r="F50" s="61">
        <v>0.1734</v>
      </c>
      <c r="G50" s="61">
        <v>0.1724</v>
      </c>
      <c r="H50" s="61">
        <v>0.1686</v>
      </c>
      <c r="I50" s="61">
        <v>0.1643</v>
      </c>
      <c r="J50" s="61">
        <v>0.16250000000000001</v>
      </c>
      <c r="K50" s="61">
        <v>0.16489999999999999</v>
      </c>
      <c r="L50" s="61">
        <v>0.16469999999999999</v>
      </c>
      <c r="M50" s="61">
        <v>0.16600000000000001</v>
      </c>
      <c r="N50" s="61">
        <v>0.16739999999999999</v>
      </c>
      <c r="O50" s="61">
        <v>0.1666</v>
      </c>
      <c r="P50" s="61">
        <v>0.16500000000000001</v>
      </c>
      <c r="AB50" s="60">
        <v>2018</v>
      </c>
      <c r="AC50" s="53" t="s">
        <v>40</v>
      </c>
      <c r="AD50" s="53" t="s">
        <v>50</v>
      </c>
      <c r="AE50" s="79">
        <v>0.1671</v>
      </c>
      <c r="AG50" s="60">
        <v>2022</v>
      </c>
      <c r="AH50" s="53" t="s">
        <v>8</v>
      </c>
      <c r="AI50" s="53" t="s">
        <v>33</v>
      </c>
      <c r="AJ50" s="80">
        <v>0.95</v>
      </c>
      <c r="AK50" s="57">
        <f t="shared" si="0"/>
        <v>1</v>
      </c>
    </row>
    <row r="51" spans="4:37" x14ac:dyDescent="0.25">
      <c r="D51" s="66" t="s">
        <v>54</v>
      </c>
      <c r="E51" s="61">
        <v>1.5641000000000002E-2</v>
      </c>
      <c r="F51" s="61">
        <v>1.5443999999999999E-2</v>
      </c>
      <c r="G51" s="61">
        <v>1.5658999999999999E-2</v>
      </c>
      <c r="H51" s="61">
        <v>1.5359000000000001E-2</v>
      </c>
      <c r="I51" s="61">
        <v>1.5105E-2</v>
      </c>
      <c r="J51" s="61">
        <v>1.4926E-2</v>
      </c>
      <c r="K51" s="61">
        <v>1.4774000000000001E-2</v>
      </c>
      <c r="L51" s="61">
        <v>1.4629000000000001E-2</v>
      </c>
      <c r="M51" s="61">
        <v>1.4555E-2</v>
      </c>
      <c r="N51" s="61">
        <v>1.4672000000000001E-2</v>
      </c>
      <c r="O51" s="61">
        <v>1.4495000000000001E-2</v>
      </c>
      <c r="P51" s="61">
        <v>1.4287000000000001E-2</v>
      </c>
      <c r="AB51" s="60">
        <v>2018</v>
      </c>
      <c r="AC51" s="53" t="s">
        <v>40</v>
      </c>
      <c r="AD51" s="53" t="s">
        <v>54</v>
      </c>
      <c r="AE51" s="79">
        <v>2.0129999999999999E-2</v>
      </c>
      <c r="AG51" s="60">
        <v>2022</v>
      </c>
      <c r="AH51" s="53" t="s">
        <v>36</v>
      </c>
      <c r="AI51" s="53" t="s">
        <v>33</v>
      </c>
      <c r="AJ51" s="80">
        <v>0.9758</v>
      </c>
      <c r="AK51" s="57">
        <f t="shared" si="0"/>
        <v>2</v>
      </c>
    </row>
    <row r="52" spans="4:37" x14ac:dyDescent="0.25">
      <c r="D52" s="66" t="s">
        <v>57</v>
      </c>
      <c r="E52" s="61">
        <v>8.3100000000000001E-5</v>
      </c>
      <c r="F52" s="61">
        <v>8.1379999999999997E-5</v>
      </c>
      <c r="G52" s="61">
        <v>8.0979999999999987E-5</v>
      </c>
      <c r="H52" s="61">
        <v>7.8369999999999997E-5</v>
      </c>
      <c r="I52" s="61">
        <v>7.908999999999999E-5</v>
      </c>
      <c r="J52" s="61">
        <v>7.858000000000001E-5</v>
      </c>
      <c r="K52" s="61">
        <v>7.8650000000000001E-5</v>
      </c>
      <c r="L52" s="61">
        <v>7.8100000000000001E-5</v>
      </c>
      <c r="M52" s="61">
        <v>7.7340000000000002E-5</v>
      </c>
      <c r="N52" s="61">
        <v>7.818E-5</v>
      </c>
      <c r="O52" s="61">
        <v>7.784E-5</v>
      </c>
      <c r="P52" s="61">
        <v>7.6920000000000002E-5</v>
      </c>
      <c r="AB52" s="60">
        <v>2018</v>
      </c>
      <c r="AC52" s="53" t="s">
        <v>40</v>
      </c>
      <c r="AD52" s="53" t="s">
        <v>57</v>
      </c>
      <c r="AE52" s="79">
        <v>9.5359999999999995E-5</v>
      </c>
      <c r="AG52" s="60">
        <v>2022</v>
      </c>
      <c r="AH52" s="53" t="s">
        <v>40</v>
      </c>
      <c r="AI52" s="53" t="s">
        <v>33</v>
      </c>
      <c r="AJ52" s="80">
        <v>1.0131000000000001</v>
      </c>
      <c r="AK52" s="57">
        <f t="shared" si="0"/>
        <v>3</v>
      </c>
    </row>
    <row r="53" spans="4:37" x14ac:dyDescent="0.25">
      <c r="D53" s="66" t="s">
        <v>59</v>
      </c>
      <c r="E53" s="61">
        <v>8.7799999999999996E-3</v>
      </c>
      <c r="F53" s="61">
        <v>9.0159999999999997E-3</v>
      </c>
      <c r="G53" s="61">
        <v>8.8920000000000006E-3</v>
      </c>
      <c r="H53" s="61">
        <v>9.1749999999999991E-3</v>
      </c>
      <c r="I53" s="61">
        <v>8.9569999999999997E-3</v>
      </c>
      <c r="J53" s="61">
        <v>8.8459999999999997E-3</v>
      </c>
      <c r="K53" s="61">
        <v>8.7039999999999999E-3</v>
      </c>
      <c r="L53" s="61">
        <v>8.7309999999999992E-3</v>
      </c>
      <c r="M53" s="61">
        <v>8.6940000000000003E-3</v>
      </c>
      <c r="N53" s="61">
        <v>8.4390000000000003E-3</v>
      </c>
      <c r="O53" s="61">
        <v>8.2979999999999998E-3</v>
      </c>
      <c r="P53" s="61">
        <v>8.2039999999999995E-3</v>
      </c>
      <c r="AB53" s="60">
        <v>2018</v>
      </c>
      <c r="AC53" s="53" t="s">
        <v>40</v>
      </c>
      <c r="AD53" s="53" t="s">
        <v>59</v>
      </c>
      <c r="AE53" s="79">
        <v>1.2307999999999999E-2</v>
      </c>
      <c r="AG53" s="60">
        <v>2022</v>
      </c>
      <c r="AH53" s="53" t="s">
        <v>44</v>
      </c>
      <c r="AI53" s="53" t="s">
        <v>33</v>
      </c>
      <c r="AJ53" s="80">
        <v>0.9869</v>
      </c>
      <c r="AK53" s="57">
        <f t="shared" si="0"/>
        <v>4</v>
      </c>
    </row>
    <row r="54" spans="4:37" x14ac:dyDescent="0.25">
      <c r="D54" s="66" t="s">
        <v>61</v>
      </c>
      <c r="E54" s="61">
        <v>9.3099999999999997E-4</v>
      </c>
      <c r="F54" s="61">
        <v>9.2299999999999988E-4</v>
      </c>
      <c r="G54" s="61">
        <v>9.1399999999999999E-4</v>
      </c>
      <c r="H54" s="61">
        <v>9.1500000000000001E-4</v>
      </c>
      <c r="I54" s="61">
        <v>9.3599999999999998E-4</v>
      </c>
      <c r="J54" s="61">
        <v>9.41E-4</v>
      </c>
      <c r="K54" s="61">
        <v>9.2999999999999995E-4</v>
      </c>
      <c r="L54" s="61">
        <v>9.2500000000000004E-4</v>
      </c>
      <c r="M54" s="61">
        <v>9.2000000000000003E-4</v>
      </c>
      <c r="N54" s="61">
        <v>9.1100000000000003E-4</v>
      </c>
      <c r="O54" s="61">
        <v>8.8499999999999994E-4</v>
      </c>
      <c r="P54" s="61">
        <v>8.9099999999999997E-4</v>
      </c>
      <c r="AB54" s="60">
        <v>2018</v>
      </c>
      <c r="AC54" s="53" t="s">
        <v>40</v>
      </c>
      <c r="AD54" s="53" t="s">
        <v>61</v>
      </c>
      <c r="AE54" s="79">
        <v>1.23E-3</v>
      </c>
      <c r="AG54" s="60">
        <v>2022</v>
      </c>
      <c r="AH54" s="53" t="s">
        <v>48</v>
      </c>
      <c r="AI54" s="53" t="s">
        <v>33</v>
      </c>
      <c r="AJ54" s="80">
        <v>0.98430000000000006</v>
      </c>
      <c r="AK54" s="57">
        <f t="shared" si="0"/>
        <v>5</v>
      </c>
    </row>
    <row r="55" spans="4:37" x14ac:dyDescent="0.25">
      <c r="D55" s="66" t="s">
        <v>64</v>
      </c>
      <c r="E55" s="61">
        <v>0.30659999999999998</v>
      </c>
      <c r="F55" s="61">
        <v>0.30210000000000004</v>
      </c>
      <c r="G55" s="61">
        <v>0.30249999999999999</v>
      </c>
      <c r="H55" s="61">
        <v>0.30280000000000001</v>
      </c>
      <c r="I55" s="61">
        <v>0.30399999999999999</v>
      </c>
      <c r="J55" s="61">
        <v>0.30249999999999999</v>
      </c>
      <c r="K55" s="61">
        <v>0.30430000000000001</v>
      </c>
      <c r="L55" s="61">
        <v>0.30430000000000001</v>
      </c>
      <c r="M55" s="61">
        <v>0.30630000000000002</v>
      </c>
      <c r="N55" s="61">
        <v>0.31010000000000004</v>
      </c>
      <c r="O55" s="61">
        <v>0.314</v>
      </c>
      <c r="P55" s="61">
        <v>0.3165</v>
      </c>
      <c r="AB55" s="60">
        <v>2018</v>
      </c>
      <c r="AC55" s="53" t="s">
        <v>40</v>
      </c>
      <c r="AD55" s="53" t="s">
        <v>64</v>
      </c>
      <c r="AE55" s="79">
        <v>0.33909999999999996</v>
      </c>
      <c r="AG55" s="60">
        <v>2022</v>
      </c>
      <c r="AH55" s="53" t="s">
        <v>52</v>
      </c>
      <c r="AI55" s="53" t="s">
        <v>33</v>
      </c>
      <c r="AJ55" s="80">
        <v>0.95900000000000007</v>
      </c>
      <c r="AK55" s="57">
        <f t="shared" si="0"/>
        <v>6</v>
      </c>
    </row>
    <row r="56" spans="4:37" x14ac:dyDescent="0.25">
      <c r="D56" s="66" t="s">
        <v>66</v>
      </c>
      <c r="E56" s="61">
        <v>4.1128999999999999E-2</v>
      </c>
      <c r="F56" s="61">
        <v>4.0972999999999996E-2</v>
      </c>
      <c r="G56" s="61">
        <v>4.0448999999999999E-2</v>
      </c>
      <c r="H56" s="61">
        <v>4.0812999999999995E-2</v>
      </c>
      <c r="I56" s="61">
        <v>4.3198999999999994E-2</v>
      </c>
      <c r="J56" s="61">
        <v>4.3631000000000003E-2</v>
      </c>
      <c r="K56" s="61">
        <v>4.3259999999999993E-2</v>
      </c>
      <c r="L56" s="61">
        <v>4.2049000000000003E-2</v>
      </c>
      <c r="M56" s="61">
        <v>4.2342000000000005E-2</v>
      </c>
      <c r="N56" s="61">
        <v>4.2319000000000002E-2</v>
      </c>
      <c r="O56" s="61">
        <v>4.1287000000000004E-2</v>
      </c>
      <c r="P56" s="61">
        <v>4.0948000000000005E-2</v>
      </c>
      <c r="AB56" s="60">
        <v>2018</v>
      </c>
      <c r="AC56" s="53" t="s">
        <v>40</v>
      </c>
      <c r="AD56" s="53" t="s">
        <v>66</v>
      </c>
      <c r="AE56" s="79">
        <v>4.5004000000000002E-2</v>
      </c>
      <c r="AG56" s="60">
        <v>2022</v>
      </c>
      <c r="AH56" s="53" t="s">
        <v>56</v>
      </c>
      <c r="AI56" s="53" t="s">
        <v>33</v>
      </c>
      <c r="AJ56" s="80">
        <v>0.96589999999999998</v>
      </c>
      <c r="AK56" s="57">
        <f t="shared" si="0"/>
        <v>7</v>
      </c>
    </row>
    <row r="57" spans="4:37" x14ac:dyDescent="0.25">
      <c r="D57" s="66" t="s">
        <v>67</v>
      </c>
      <c r="E57" s="61">
        <v>0.76439999999999997</v>
      </c>
      <c r="F57" s="61">
        <v>0.75580000000000003</v>
      </c>
      <c r="G57" s="61">
        <v>0.76639999999999997</v>
      </c>
      <c r="H57" s="61">
        <v>0.77560000000000007</v>
      </c>
      <c r="I57" s="61">
        <v>0.76870000000000005</v>
      </c>
      <c r="J57" s="61">
        <v>0.77370000000000005</v>
      </c>
      <c r="K57" s="61">
        <v>0.76590000000000003</v>
      </c>
      <c r="L57" s="61">
        <v>0.75599999999999989</v>
      </c>
      <c r="M57" s="61">
        <v>0.74760000000000004</v>
      </c>
      <c r="N57" s="61">
        <v>0.74519999999999997</v>
      </c>
      <c r="O57" s="61">
        <v>0.74170000000000003</v>
      </c>
      <c r="P57" s="61">
        <v>0.74219999999999997</v>
      </c>
      <c r="AB57" s="60">
        <v>2018</v>
      </c>
      <c r="AC57" s="53" t="s">
        <v>40</v>
      </c>
      <c r="AD57" s="53" t="s">
        <v>67</v>
      </c>
      <c r="AE57" s="79">
        <v>0.94400000000000006</v>
      </c>
      <c r="AG57" s="60">
        <v>2022</v>
      </c>
      <c r="AH57" s="53" t="s">
        <v>58</v>
      </c>
      <c r="AI57" s="53" t="s">
        <v>33</v>
      </c>
      <c r="AJ57" s="80">
        <v>0.9597</v>
      </c>
      <c r="AK57" s="57">
        <f t="shared" si="0"/>
        <v>8</v>
      </c>
    </row>
    <row r="58" spans="4:37" x14ac:dyDescent="0.25">
      <c r="D58" s="66" t="s">
        <v>69</v>
      </c>
      <c r="E58" s="61">
        <v>2.3224999999999999E-2</v>
      </c>
      <c r="F58" s="61">
        <v>2.3267000000000003E-2</v>
      </c>
      <c r="G58" s="61">
        <v>2.3363999999999999E-2</v>
      </c>
      <c r="H58" s="61">
        <v>2.3408999999999999E-2</v>
      </c>
      <c r="I58" s="61">
        <v>2.3182999999999999E-2</v>
      </c>
      <c r="J58" s="61">
        <v>2.2646000000000003E-2</v>
      </c>
      <c r="K58" s="61">
        <v>2.2189E-2</v>
      </c>
      <c r="L58" s="61">
        <v>2.2498000000000001E-2</v>
      </c>
      <c r="M58" s="61">
        <v>2.2161E-2</v>
      </c>
      <c r="N58" s="61">
        <v>2.2086999999999999E-2</v>
      </c>
      <c r="O58" s="61">
        <v>2.2067E-2</v>
      </c>
      <c r="P58" s="61">
        <v>2.1810999999999997E-2</v>
      </c>
      <c r="AB58" s="60">
        <v>2018</v>
      </c>
      <c r="AC58" s="53" t="s">
        <v>40</v>
      </c>
      <c r="AD58" s="53" t="s">
        <v>69</v>
      </c>
      <c r="AE58" s="79">
        <v>2.5086000000000001E-2</v>
      </c>
      <c r="AG58" s="60">
        <v>2022</v>
      </c>
      <c r="AH58" s="53" t="s">
        <v>60</v>
      </c>
      <c r="AI58" s="53" t="s">
        <v>33</v>
      </c>
      <c r="AJ58" s="80">
        <v>0.92989999999999995</v>
      </c>
      <c r="AK58" s="57">
        <f t="shared" si="0"/>
        <v>9</v>
      </c>
    </row>
    <row r="59" spans="4:37" x14ac:dyDescent="0.25">
      <c r="D59" s="66" t="s">
        <v>73</v>
      </c>
      <c r="E59" s="61">
        <v>0.37170000000000003</v>
      </c>
      <c r="F59" s="61">
        <v>0.37009999999999998</v>
      </c>
      <c r="G59" s="61">
        <v>0.3679</v>
      </c>
      <c r="H59" s="61">
        <v>0.35869999999999996</v>
      </c>
      <c r="I59" s="61">
        <v>0.35350000000000004</v>
      </c>
      <c r="J59" s="61">
        <v>0.35</v>
      </c>
      <c r="K59" s="61">
        <v>0.35520000000000002</v>
      </c>
      <c r="L59" s="61">
        <v>0.35159999999999997</v>
      </c>
      <c r="M59" s="61">
        <v>0.3543</v>
      </c>
      <c r="N59" s="61">
        <v>0.35670000000000002</v>
      </c>
      <c r="O59" s="61">
        <v>0.35580000000000001</v>
      </c>
      <c r="P59" s="61">
        <v>0.35229999999999995</v>
      </c>
      <c r="AB59" s="60">
        <v>2018</v>
      </c>
      <c r="AC59" s="53" t="s">
        <v>40</v>
      </c>
      <c r="AD59" s="53" t="s">
        <v>73</v>
      </c>
      <c r="AE59" s="79">
        <v>0.36020000000000002</v>
      </c>
      <c r="AG59" s="60">
        <v>2022</v>
      </c>
      <c r="AH59" s="53" t="s">
        <v>62</v>
      </c>
      <c r="AI59" s="53" t="s">
        <v>33</v>
      </c>
      <c r="AJ59" s="80">
        <v>0.90659999999999996</v>
      </c>
      <c r="AK59" s="57">
        <f t="shared" si="0"/>
        <v>10</v>
      </c>
    </row>
    <row r="60" spans="4:37" x14ac:dyDescent="0.25">
      <c r="D60" s="66" t="s">
        <v>75</v>
      </c>
      <c r="E60" s="61">
        <v>0.36130000000000001</v>
      </c>
      <c r="F60" s="61">
        <v>0.35969999999999996</v>
      </c>
      <c r="G60" s="61">
        <v>0.35749999999999998</v>
      </c>
      <c r="H60" s="61">
        <v>0.34860000000000002</v>
      </c>
      <c r="I60" s="61">
        <v>0.34350000000000003</v>
      </c>
      <c r="J60" s="61">
        <v>0.34020000000000006</v>
      </c>
      <c r="K60" s="61">
        <v>0.34509999999999996</v>
      </c>
      <c r="L60" s="61">
        <v>0.34200000000000003</v>
      </c>
      <c r="M60" s="61">
        <v>0.34429999999999999</v>
      </c>
      <c r="N60" s="61">
        <v>0.34670000000000001</v>
      </c>
      <c r="O60" s="61">
        <v>0.34560000000000002</v>
      </c>
      <c r="P60" s="61">
        <v>0.34240000000000004</v>
      </c>
      <c r="AB60" s="60">
        <v>2018</v>
      </c>
      <c r="AC60" s="53" t="s">
        <v>40</v>
      </c>
      <c r="AD60" s="53" t="s">
        <v>75</v>
      </c>
      <c r="AE60" s="79">
        <v>0.34979999999999994</v>
      </c>
      <c r="AG60" s="60">
        <v>2022</v>
      </c>
      <c r="AH60" s="53" t="s">
        <v>65</v>
      </c>
      <c r="AI60" s="53" t="s">
        <v>33</v>
      </c>
      <c r="AJ60" s="80">
        <v>0.91890000000000005</v>
      </c>
      <c r="AK60" s="57">
        <f t="shared" si="0"/>
        <v>11</v>
      </c>
    </row>
    <row r="61" spans="4:37" x14ac:dyDescent="0.25">
      <c r="D61" s="66" t="s">
        <v>76</v>
      </c>
      <c r="E61" s="61">
        <v>1.4887999999999999</v>
      </c>
      <c r="F61" s="61">
        <v>1.5005999999999999</v>
      </c>
      <c r="G61" s="61">
        <v>1.5194999999999999</v>
      </c>
      <c r="H61" s="61">
        <v>1.5871000000000002</v>
      </c>
      <c r="I61" s="61">
        <v>1.5655000000000001</v>
      </c>
      <c r="J61" s="61">
        <v>1.5961000000000001</v>
      </c>
      <c r="K61" s="61">
        <v>1.5915999999999999</v>
      </c>
      <c r="L61" s="61">
        <v>1.5991</v>
      </c>
      <c r="M61" s="61">
        <v>1.6194999999999999</v>
      </c>
      <c r="N61" s="61">
        <v>1.6211000000000002</v>
      </c>
      <c r="O61" s="61">
        <v>1.6108000000000002</v>
      </c>
      <c r="P61" s="61">
        <v>1.6209</v>
      </c>
      <c r="AB61" s="60">
        <v>2018</v>
      </c>
      <c r="AC61" s="53" t="s">
        <v>40</v>
      </c>
      <c r="AD61" s="53" t="s">
        <v>76</v>
      </c>
      <c r="AE61" s="79">
        <v>1.3718000000000001</v>
      </c>
      <c r="AG61" s="60">
        <v>2022</v>
      </c>
      <c r="AH61" s="53" t="s">
        <v>11</v>
      </c>
      <c r="AI61" s="53" t="s">
        <v>33</v>
      </c>
      <c r="AJ61" s="79">
        <v>0.91049999999999998</v>
      </c>
      <c r="AK61" s="57">
        <f t="shared" si="0"/>
        <v>12</v>
      </c>
    </row>
    <row r="62" spans="4:37" x14ac:dyDescent="0.25">
      <c r="D62" s="66" t="s">
        <v>78</v>
      </c>
      <c r="E62" s="61">
        <v>4.0260999999999998E-2</v>
      </c>
      <c r="F62" s="61">
        <v>3.9553999999999999E-2</v>
      </c>
      <c r="G62" s="61">
        <v>3.9504999999999998E-2</v>
      </c>
      <c r="H62" s="61">
        <v>3.9121999999999997E-2</v>
      </c>
      <c r="I62" s="61">
        <v>3.9462000000000004E-2</v>
      </c>
      <c r="J62" s="61">
        <v>3.9153E-2</v>
      </c>
      <c r="K62" s="61">
        <v>3.9563000000000001E-2</v>
      </c>
      <c r="L62" s="61">
        <v>3.9691999999999998E-2</v>
      </c>
      <c r="M62" s="61">
        <v>3.9909E-2</v>
      </c>
      <c r="N62" s="61">
        <v>4.0187E-2</v>
      </c>
      <c r="O62" s="61">
        <v>4.027E-2</v>
      </c>
      <c r="P62" s="61">
        <v>4.0801999999999998E-2</v>
      </c>
      <c r="AB62" s="60">
        <v>2018</v>
      </c>
      <c r="AC62" s="53" t="s">
        <v>40</v>
      </c>
      <c r="AD62" s="53" t="s">
        <v>78</v>
      </c>
      <c r="AE62" s="79">
        <v>4.2000000000000003E-2</v>
      </c>
      <c r="AG62" s="60">
        <v>2023</v>
      </c>
      <c r="AH62" s="53" t="s">
        <v>8</v>
      </c>
      <c r="AI62" s="53" t="s">
        <v>33</v>
      </c>
      <c r="AJ62" s="80">
        <v>0.92459999999999998</v>
      </c>
      <c r="AK62" s="57">
        <f t="shared" si="0"/>
        <v>1</v>
      </c>
    </row>
    <row r="63" spans="4:37" x14ac:dyDescent="0.25">
      <c r="D63" s="66" t="s">
        <v>79</v>
      </c>
      <c r="E63" s="61">
        <v>0.36899999999999999</v>
      </c>
      <c r="F63" s="61">
        <v>0.36729999999999996</v>
      </c>
      <c r="G63" s="61">
        <v>0.36509999999999998</v>
      </c>
      <c r="H63" s="61">
        <v>0.35600000000000004</v>
      </c>
      <c r="I63" s="61">
        <v>0.3508</v>
      </c>
      <c r="J63" s="61">
        <v>0.34740000000000004</v>
      </c>
      <c r="K63" s="61">
        <v>0.35249999999999998</v>
      </c>
      <c r="L63" s="61">
        <v>0.34939999999999999</v>
      </c>
      <c r="M63" s="61">
        <v>0.35159999999999997</v>
      </c>
      <c r="N63" s="61">
        <v>0.35389999999999999</v>
      </c>
      <c r="O63" s="61">
        <v>0.35299999999999998</v>
      </c>
      <c r="P63" s="61">
        <v>0.34960000000000002</v>
      </c>
      <c r="AB63" s="60">
        <v>2018</v>
      </c>
      <c r="AC63" s="53" t="s">
        <v>40</v>
      </c>
      <c r="AD63" s="53" t="s">
        <v>79</v>
      </c>
      <c r="AE63" s="79">
        <v>0.35710000000000003</v>
      </c>
      <c r="AG63" s="60">
        <v>2023</v>
      </c>
      <c r="AH63" s="53" t="s">
        <v>36</v>
      </c>
      <c r="AI63" s="53" t="s">
        <v>33</v>
      </c>
      <c r="AJ63" s="80">
        <v>0.90799999999999992</v>
      </c>
      <c r="AK63" s="57">
        <f t="shared" si="0"/>
        <v>2</v>
      </c>
    </row>
    <row r="64" spans="4:37" x14ac:dyDescent="0.25">
      <c r="D64" s="66" t="s">
        <v>80</v>
      </c>
      <c r="E64" s="61">
        <v>5.4039999999999998E-5</v>
      </c>
      <c r="F64" s="61">
        <v>5.2790000000000001E-5</v>
      </c>
      <c r="G64" s="61">
        <v>5.24E-5</v>
      </c>
      <c r="H64" s="61">
        <v>5.0280000000000006E-5</v>
      </c>
      <c r="I64" s="61">
        <v>4.9560000000000007E-5</v>
      </c>
      <c r="J64" s="61">
        <v>4.8900000000000003E-5</v>
      </c>
      <c r="K64" s="61">
        <v>4.9410000000000003E-5</v>
      </c>
      <c r="L64" s="61">
        <v>4.8680000000000001E-5</v>
      </c>
      <c r="M64" s="61">
        <v>4.8869999999999998E-5</v>
      </c>
      <c r="N64" s="61">
        <v>4.9420000000000005E-5</v>
      </c>
      <c r="O64" s="61">
        <v>4.9160000000000004E-5</v>
      </c>
      <c r="P64" s="61">
        <v>4.8820000000000004E-5</v>
      </c>
      <c r="AB64" s="60">
        <v>2018</v>
      </c>
      <c r="AC64" s="53" t="s">
        <v>40</v>
      </c>
      <c r="AD64" s="53" t="s">
        <v>80</v>
      </c>
      <c r="AE64" s="79">
        <v>5.7510000000000003E-5</v>
      </c>
      <c r="AG64" s="60">
        <v>2023</v>
      </c>
      <c r="AH64" s="53" t="s">
        <v>40</v>
      </c>
      <c r="AI64" s="53" t="s">
        <v>33</v>
      </c>
      <c r="AJ64" s="80">
        <v>0.89159999999999995</v>
      </c>
      <c r="AK64" s="57">
        <f t="shared" si="0"/>
        <v>3</v>
      </c>
    </row>
    <row r="65" spans="28:37" x14ac:dyDescent="0.25">
      <c r="AB65" s="60">
        <v>2018</v>
      </c>
      <c r="AC65" s="53" t="s">
        <v>44</v>
      </c>
      <c r="AD65" s="53" t="s">
        <v>46</v>
      </c>
      <c r="AE65" s="79">
        <v>1.6052</v>
      </c>
      <c r="AG65" s="60">
        <v>2023</v>
      </c>
      <c r="AH65" s="53" t="s">
        <v>44</v>
      </c>
      <c r="AI65" s="53" t="s">
        <v>33</v>
      </c>
      <c r="AJ65" s="80">
        <v>0.88430000000000009</v>
      </c>
      <c r="AK65" s="57">
        <f t="shared" si="0"/>
        <v>4</v>
      </c>
    </row>
    <row r="66" spans="28:37" x14ac:dyDescent="0.25">
      <c r="AB66" s="60">
        <v>2018</v>
      </c>
      <c r="AC66" s="53" t="s">
        <v>44</v>
      </c>
      <c r="AD66" s="53" t="s">
        <v>71</v>
      </c>
      <c r="AE66" s="79">
        <v>1.8243</v>
      </c>
      <c r="AG66" s="60">
        <v>2023</v>
      </c>
      <c r="AH66" s="53" t="s">
        <v>48</v>
      </c>
      <c r="AI66" s="53" t="s">
        <v>33</v>
      </c>
      <c r="AJ66" s="80">
        <v>0.87919999999999998</v>
      </c>
      <c r="AK66" s="57">
        <f t="shared" ref="AK66:AK129" si="25">VLOOKUP(AH66,AM:AN,2,FALSE)</f>
        <v>5</v>
      </c>
    </row>
    <row r="67" spans="28:37" x14ac:dyDescent="0.25">
      <c r="AB67" s="60">
        <v>2018</v>
      </c>
      <c r="AC67" s="53" t="s">
        <v>44</v>
      </c>
      <c r="AD67" s="53" t="s">
        <v>5</v>
      </c>
      <c r="AE67" s="79">
        <v>1.3238000000000001</v>
      </c>
      <c r="AG67" s="60">
        <v>2023</v>
      </c>
      <c r="AH67" s="53" t="s">
        <v>52</v>
      </c>
      <c r="AI67" s="53" t="s">
        <v>33</v>
      </c>
      <c r="AJ67" s="80">
        <v>0.89829999999999999</v>
      </c>
      <c r="AK67" s="57">
        <f t="shared" si="25"/>
        <v>6</v>
      </c>
    </row>
    <row r="68" spans="28:37" x14ac:dyDescent="0.25">
      <c r="AB68" s="60">
        <v>2018</v>
      </c>
      <c r="AC68" s="53" t="s">
        <v>44</v>
      </c>
      <c r="AD68" s="53" t="s">
        <v>33</v>
      </c>
      <c r="AE68" s="79">
        <v>1.0014000000000001</v>
      </c>
      <c r="AG68" s="60">
        <v>2023</v>
      </c>
      <c r="AH68" s="53" t="s">
        <v>56</v>
      </c>
      <c r="AI68" s="53" t="s">
        <v>33</v>
      </c>
      <c r="AJ68" s="80">
        <v>0.8891</v>
      </c>
      <c r="AK68" s="57">
        <f t="shared" si="25"/>
        <v>7</v>
      </c>
    </row>
    <row r="69" spans="28:37" x14ac:dyDescent="0.25">
      <c r="AB69" s="60">
        <v>2018</v>
      </c>
      <c r="AC69" s="53" t="s">
        <v>44</v>
      </c>
      <c r="AD69" s="53" t="s">
        <v>38</v>
      </c>
      <c r="AE69" s="79">
        <v>1.0304</v>
      </c>
      <c r="AG69" s="60">
        <v>2023</v>
      </c>
      <c r="AH69" s="53" t="s">
        <v>58</v>
      </c>
      <c r="AI69" s="53" t="s">
        <v>33</v>
      </c>
      <c r="AJ69" s="80">
        <v>0.87569999999999992</v>
      </c>
      <c r="AK69" s="57">
        <f t="shared" si="25"/>
        <v>8</v>
      </c>
    </row>
    <row r="70" spans="28:37" x14ac:dyDescent="0.25">
      <c r="AB70" s="60">
        <v>2018</v>
      </c>
      <c r="AC70" s="53" t="s">
        <v>44</v>
      </c>
      <c r="AD70" s="53" t="s">
        <v>42</v>
      </c>
      <c r="AE70" s="79">
        <v>0.20899999999999999</v>
      </c>
      <c r="AG70" s="60">
        <v>2023</v>
      </c>
      <c r="AH70" s="53" t="s">
        <v>60</v>
      </c>
      <c r="AI70" s="53" t="s">
        <v>33</v>
      </c>
      <c r="AJ70" s="80">
        <v>0.88120000000000009</v>
      </c>
      <c r="AK70" s="57">
        <f t="shared" si="25"/>
        <v>9</v>
      </c>
    </row>
    <row r="71" spans="28:37" x14ac:dyDescent="0.25">
      <c r="AB71" s="60">
        <v>2018</v>
      </c>
      <c r="AC71" s="53" t="s">
        <v>44</v>
      </c>
      <c r="AD71" s="53" t="s">
        <v>50</v>
      </c>
      <c r="AE71" s="79">
        <v>0.16870000000000002</v>
      </c>
      <c r="AG71" s="60">
        <v>2023</v>
      </c>
      <c r="AH71" s="53" t="s">
        <v>62</v>
      </c>
      <c r="AI71" s="53" t="s">
        <v>33</v>
      </c>
      <c r="AJ71" s="80">
        <v>0.86799999999999999</v>
      </c>
      <c r="AK71" s="57">
        <f t="shared" si="25"/>
        <v>10</v>
      </c>
    </row>
    <row r="72" spans="28:37" x14ac:dyDescent="0.25">
      <c r="AB72" s="60">
        <v>2018</v>
      </c>
      <c r="AC72" s="53" t="s">
        <v>44</v>
      </c>
      <c r="AD72" s="53" t="s">
        <v>54</v>
      </c>
      <c r="AE72" s="79">
        <v>1.9871E-2</v>
      </c>
      <c r="AG72" s="60">
        <v>2023</v>
      </c>
      <c r="AH72" s="53" t="s">
        <v>65</v>
      </c>
      <c r="AI72" s="53" t="s">
        <v>33</v>
      </c>
      <c r="AJ72" s="80">
        <v>0.88370000000000004</v>
      </c>
      <c r="AK72" s="57">
        <f t="shared" si="25"/>
        <v>11</v>
      </c>
    </row>
    <row r="73" spans="28:37" x14ac:dyDescent="0.25">
      <c r="AB73" s="60">
        <v>2018</v>
      </c>
      <c r="AC73" s="53" t="s">
        <v>44</v>
      </c>
      <c r="AD73" s="53" t="s">
        <v>57</v>
      </c>
      <c r="AE73" s="79">
        <v>9.5420000000000005E-5</v>
      </c>
      <c r="AG73" s="60">
        <v>2023</v>
      </c>
      <c r="AH73" s="53" t="s">
        <v>11</v>
      </c>
      <c r="AI73" s="53" t="s">
        <v>33</v>
      </c>
      <c r="AJ73" s="80">
        <v>0.90159999999999996</v>
      </c>
      <c r="AK73" s="57">
        <f t="shared" si="25"/>
        <v>12</v>
      </c>
    </row>
    <row r="74" spans="28:37" x14ac:dyDescent="0.25">
      <c r="AB74" s="60">
        <v>2018</v>
      </c>
      <c r="AC74" s="53" t="s">
        <v>44</v>
      </c>
      <c r="AD74" s="53" t="s">
        <v>59</v>
      </c>
      <c r="AE74" s="79">
        <v>1.213E-2</v>
      </c>
      <c r="AG74" s="60">
        <v>2024</v>
      </c>
      <c r="AH74" s="53" t="s">
        <v>8</v>
      </c>
      <c r="AI74" s="53" t="s">
        <v>33</v>
      </c>
      <c r="AJ74" s="79">
        <v>0.88069999999999993</v>
      </c>
      <c r="AK74" s="57">
        <f t="shared" si="25"/>
        <v>1</v>
      </c>
    </row>
    <row r="75" spans="28:37" x14ac:dyDescent="0.25">
      <c r="AB75" s="60">
        <v>2018</v>
      </c>
      <c r="AC75" s="53" t="s">
        <v>44</v>
      </c>
      <c r="AD75" s="53" t="s">
        <v>61</v>
      </c>
      <c r="AE75" s="79">
        <v>1.24E-3</v>
      </c>
      <c r="AG75" s="60">
        <v>2024</v>
      </c>
      <c r="AH75" s="53" t="s">
        <v>36</v>
      </c>
      <c r="AI75" s="53" t="s">
        <v>33</v>
      </c>
      <c r="AJ75" s="79">
        <v>0.87620000000000009</v>
      </c>
      <c r="AK75" s="57">
        <f t="shared" si="25"/>
        <v>2</v>
      </c>
    </row>
    <row r="76" spans="28:37" x14ac:dyDescent="0.25">
      <c r="AB76" s="60">
        <v>2018</v>
      </c>
      <c r="AC76" s="53" t="s">
        <v>44</v>
      </c>
      <c r="AD76" s="53" t="s">
        <v>64</v>
      </c>
      <c r="AE76" s="79">
        <v>0.33770000000000006</v>
      </c>
      <c r="AG76" s="60">
        <v>2024</v>
      </c>
      <c r="AH76" s="53" t="s">
        <v>40</v>
      </c>
      <c r="AI76" s="53" t="s">
        <v>33</v>
      </c>
      <c r="AJ76" s="79">
        <v>0.88019999999999998</v>
      </c>
      <c r="AK76" s="57">
        <f t="shared" si="25"/>
        <v>3</v>
      </c>
    </row>
    <row r="77" spans="28:37" x14ac:dyDescent="0.25">
      <c r="AB77" s="60">
        <v>2018</v>
      </c>
      <c r="AC77" s="53" t="s">
        <v>44</v>
      </c>
      <c r="AD77" s="53" t="s">
        <v>66</v>
      </c>
      <c r="AE77" s="79">
        <v>4.4738E-2</v>
      </c>
      <c r="AG77" s="60">
        <v>2024</v>
      </c>
      <c r="AH77" s="53" t="s">
        <v>44</v>
      </c>
      <c r="AI77" s="53" t="s">
        <v>33</v>
      </c>
      <c r="AJ77" s="79">
        <v>0.88939999999999997</v>
      </c>
      <c r="AK77" s="57">
        <f t="shared" si="25"/>
        <v>4</v>
      </c>
    </row>
    <row r="78" spans="28:37" x14ac:dyDescent="0.25">
      <c r="AB78" s="60">
        <v>2018</v>
      </c>
      <c r="AC78" s="53" t="s">
        <v>44</v>
      </c>
      <c r="AD78" s="53" t="s">
        <v>67</v>
      </c>
      <c r="AE78" s="79">
        <v>0.93650000000000011</v>
      </c>
      <c r="AG78" s="60">
        <v>2024</v>
      </c>
      <c r="AH78" s="53" t="s">
        <v>48</v>
      </c>
      <c r="AI78" s="53" t="s">
        <v>33</v>
      </c>
      <c r="AJ78" s="79">
        <v>0.89629999999999999</v>
      </c>
      <c r="AK78" s="57">
        <f t="shared" si="25"/>
        <v>5</v>
      </c>
    </row>
    <row r="79" spans="28:37" x14ac:dyDescent="0.25">
      <c r="AB79" s="60">
        <v>2018</v>
      </c>
      <c r="AC79" s="53" t="s">
        <v>44</v>
      </c>
      <c r="AD79" s="53" t="s">
        <v>69</v>
      </c>
      <c r="AE79" s="79">
        <v>2.5583000000000002E-2</v>
      </c>
      <c r="AG79" s="60">
        <v>2024</v>
      </c>
      <c r="AH79" s="53" t="s">
        <v>52</v>
      </c>
      <c r="AI79" s="53" t="s">
        <v>33</v>
      </c>
      <c r="AJ79" s="79">
        <v>0.9</v>
      </c>
      <c r="AK79" s="57">
        <f t="shared" si="25"/>
        <v>6</v>
      </c>
    </row>
    <row r="80" spans="28:37" x14ac:dyDescent="0.25">
      <c r="AB80" s="60">
        <v>2018</v>
      </c>
      <c r="AC80" s="53" t="s">
        <v>44</v>
      </c>
      <c r="AD80" s="53" t="s">
        <v>73</v>
      </c>
      <c r="AE80" s="79">
        <v>0.36359999999999998</v>
      </c>
      <c r="AG80" s="60">
        <v>2024</v>
      </c>
      <c r="AH80" s="53" t="s">
        <v>56</v>
      </c>
      <c r="AI80" s="53" t="s">
        <v>33</v>
      </c>
      <c r="AJ80" s="79">
        <v>0.873</v>
      </c>
      <c r="AK80" s="57">
        <f t="shared" si="25"/>
        <v>7</v>
      </c>
    </row>
    <row r="81" spans="28:37" x14ac:dyDescent="0.25">
      <c r="AB81" s="60">
        <v>2018</v>
      </c>
      <c r="AC81" s="53" t="s">
        <v>44</v>
      </c>
      <c r="AD81" s="53" t="s">
        <v>75</v>
      </c>
      <c r="AE81" s="79">
        <v>0.35299999999999998</v>
      </c>
      <c r="AG81" s="60">
        <v>2024</v>
      </c>
      <c r="AH81" s="53" t="s">
        <v>58</v>
      </c>
      <c r="AI81" s="53" t="s">
        <v>33</v>
      </c>
      <c r="AJ81" s="79">
        <v>0.88690000000000002</v>
      </c>
      <c r="AK81" s="57">
        <f t="shared" si="25"/>
        <v>8</v>
      </c>
    </row>
    <row r="82" spans="28:37" x14ac:dyDescent="0.25">
      <c r="AB82" s="60">
        <v>2018</v>
      </c>
      <c r="AC82" s="53" t="s">
        <v>44</v>
      </c>
      <c r="AD82" s="53" t="s">
        <v>76</v>
      </c>
      <c r="AE82" s="79">
        <v>1.3394999999999999</v>
      </c>
      <c r="AG82" s="60">
        <v>2024</v>
      </c>
      <c r="AH82" s="53" t="s">
        <v>60</v>
      </c>
      <c r="AI82" s="53" t="s">
        <v>33</v>
      </c>
      <c r="AJ82" s="79">
        <v>0.88749999999999996</v>
      </c>
      <c r="AK82" s="57">
        <f t="shared" si="25"/>
        <v>9</v>
      </c>
    </row>
    <row r="83" spans="28:37" x14ac:dyDescent="0.25">
      <c r="AB83" s="60">
        <v>2018</v>
      </c>
      <c r="AC83" s="53" t="s">
        <v>44</v>
      </c>
      <c r="AD83" s="53" t="s">
        <v>78</v>
      </c>
      <c r="AE83" s="79">
        <v>4.1999000000000002E-2</v>
      </c>
      <c r="AG83" s="60">
        <v>2024</v>
      </c>
      <c r="AH83" s="53" t="s">
        <v>62</v>
      </c>
      <c r="AI83" s="53" t="s">
        <v>33</v>
      </c>
      <c r="AJ83" s="79">
        <v>0.86680000000000001</v>
      </c>
      <c r="AK83" s="57">
        <f t="shared" si="25"/>
        <v>10</v>
      </c>
    </row>
    <row r="84" spans="28:37" x14ac:dyDescent="0.25">
      <c r="AB84" s="60">
        <v>2018</v>
      </c>
      <c r="AC84" s="53" t="s">
        <v>44</v>
      </c>
      <c r="AD84" s="53" t="s">
        <v>79</v>
      </c>
      <c r="AE84" s="79">
        <v>0.3604</v>
      </c>
      <c r="AG84" s="60">
        <v>2024</v>
      </c>
      <c r="AH84" s="53" t="s">
        <v>65</v>
      </c>
      <c r="AI84" s="53" t="s">
        <v>33</v>
      </c>
      <c r="AJ84" s="79">
        <v>0.87340000000000007</v>
      </c>
      <c r="AK84" s="57">
        <f t="shared" si="25"/>
        <v>11</v>
      </c>
    </row>
    <row r="85" spans="28:37" x14ac:dyDescent="0.25">
      <c r="AB85" s="60">
        <v>2018</v>
      </c>
      <c r="AC85" s="53" t="s">
        <v>44</v>
      </c>
      <c r="AD85" s="53" t="s">
        <v>80</v>
      </c>
      <c r="AE85" s="79">
        <v>5.8149999999999997E-5</v>
      </c>
      <c r="AG85" s="60">
        <v>2024</v>
      </c>
      <c r="AH85" s="53" t="s">
        <v>11</v>
      </c>
      <c r="AI85" s="53" t="s">
        <v>33</v>
      </c>
      <c r="AJ85" s="82">
        <v>0.84519999999999995</v>
      </c>
      <c r="AK85" s="57">
        <f t="shared" si="25"/>
        <v>12</v>
      </c>
    </row>
    <row r="86" spans="28:37" x14ac:dyDescent="0.25">
      <c r="AB86" s="60">
        <v>2018</v>
      </c>
      <c r="AC86" s="53" t="s">
        <v>48</v>
      </c>
      <c r="AD86" s="53" t="s">
        <v>46</v>
      </c>
      <c r="AE86" s="79">
        <v>1.5613999999999999</v>
      </c>
      <c r="AG86" s="60">
        <v>2025</v>
      </c>
      <c r="AH86" s="53" t="s">
        <v>8</v>
      </c>
      <c r="AI86" s="53" t="s">
        <v>33</v>
      </c>
      <c r="AJ86" s="79">
        <v>0.84290000000000009</v>
      </c>
      <c r="AK86" s="57">
        <f t="shared" si="25"/>
        <v>1</v>
      </c>
    </row>
    <row r="87" spans="28:37" x14ac:dyDescent="0.25">
      <c r="AB87" s="60">
        <v>2018</v>
      </c>
      <c r="AC87" s="53" t="s">
        <v>48</v>
      </c>
      <c r="AD87" s="53" t="s">
        <v>71</v>
      </c>
      <c r="AE87" s="79">
        <v>1.7806999999999999</v>
      </c>
      <c r="AG87" s="60">
        <v>2025</v>
      </c>
      <c r="AH87" s="53" t="s">
        <v>36</v>
      </c>
      <c r="AI87" s="53" t="s">
        <v>33</v>
      </c>
      <c r="AJ87" s="79">
        <v>0.83810000000000007</v>
      </c>
      <c r="AK87" s="57">
        <f t="shared" si="25"/>
        <v>2</v>
      </c>
    </row>
    <row r="88" spans="28:37" x14ac:dyDescent="0.25">
      <c r="AB88" s="60">
        <v>2018</v>
      </c>
      <c r="AC88" s="53" t="s">
        <v>48</v>
      </c>
      <c r="AD88" s="53" t="s">
        <v>5</v>
      </c>
      <c r="AE88" s="79">
        <v>1.3382000000000001</v>
      </c>
      <c r="AG88" s="60">
        <v>2025</v>
      </c>
      <c r="AH88" s="53" t="s">
        <v>40</v>
      </c>
      <c r="AI88" s="53" t="s">
        <v>33</v>
      </c>
      <c r="AJ88" s="79">
        <v>0.84260000000000002</v>
      </c>
      <c r="AK88" s="57">
        <f t="shared" si="25"/>
        <v>3</v>
      </c>
    </row>
    <row r="89" spans="28:37" x14ac:dyDescent="0.25">
      <c r="AB89" s="60">
        <v>2018</v>
      </c>
      <c r="AC89" s="53" t="s">
        <v>48</v>
      </c>
      <c r="AD89" s="53" t="s">
        <v>33</v>
      </c>
      <c r="AE89" s="79">
        <v>1.0122</v>
      </c>
      <c r="AG89" s="60">
        <v>2025</v>
      </c>
      <c r="AH89" s="53" t="s">
        <v>44</v>
      </c>
      <c r="AI89" s="53" t="s">
        <v>33</v>
      </c>
      <c r="AJ89" s="79">
        <v>0.8368000000000001</v>
      </c>
      <c r="AK89" s="57">
        <f t="shared" si="25"/>
        <v>4</v>
      </c>
    </row>
    <row r="90" spans="28:37" x14ac:dyDescent="0.25">
      <c r="AB90" s="60">
        <v>2018</v>
      </c>
      <c r="AC90" s="53" t="s">
        <v>48</v>
      </c>
      <c r="AD90" s="53" t="s">
        <v>38</v>
      </c>
      <c r="AE90" s="79">
        <v>1.0397000000000001</v>
      </c>
      <c r="AG90" s="60">
        <v>2025</v>
      </c>
      <c r="AH90" s="53" t="s">
        <v>48</v>
      </c>
      <c r="AI90" s="53" t="s">
        <v>33</v>
      </c>
      <c r="AJ90" s="79">
        <v>0.82819999999999994</v>
      </c>
      <c r="AK90" s="57">
        <f t="shared" si="25"/>
        <v>5</v>
      </c>
    </row>
    <row r="91" spans="28:37" x14ac:dyDescent="0.25">
      <c r="AB91" s="60">
        <v>2018</v>
      </c>
      <c r="AC91" s="53" t="s">
        <v>48</v>
      </c>
      <c r="AD91" s="53" t="s">
        <v>42</v>
      </c>
      <c r="AE91" s="79">
        <v>0.2089</v>
      </c>
      <c r="AG91" s="60">
        <v>2025</v>
      </c>
      <c r="AH91" s="53" t="s">
        <v>52</v>
      </c>
      <c r="AI91" s="53" t="s">
        <v>33</v>
      </c>
      <c r="AJ91" s="79">
        <v>0.83340000000000003</v>
      </c>
      <c r="AK91" s="57">
        <f t="shared" si="25"/>
        <v>6</v>
      </c>
    </row>
    <row r="92" spans="28:37" x14ac:dyDescent="0.25">
      <c r="AB92" s="60">
        <v>2018</v>
      </c>
      <c r="AC92" s="53" t="s">
        <v>48</v>
      </c>
      <c r="AD92" s="53" t="s">
        <v>50</v>
      </c>
      <c r="AE92" s="79">
        <v>0.17059999999999997</v>
      </c>
      <c r="AG92" s="60">
        <v>2025</v>
      </c>
      <c r="AH92" s="53" t="s">
        <v>56</v>
      </c>
      <c r="AI92" s="53" t="s">
        <v>33</v>
      </c>
      <c r="AJ92" s="79">
        <v>0.83609999999999995</v>
      </c>
      <c r="AK92" s="57">
        <f t="shared" si="25"/>
        <v>7</v>
      </c>
    </row>
    <row r="93" spans="28:37" x14ac:dyDescent="0.25">
      <c r="AB93" s="60">
        <v>2018</v>
      </c>
      <c r="AC93" s="53" t="s">
        <v>48</v>
      </c>
      <c r="AD93" s="53" t="s">
        <v>54</v>
      </c>
      <c r="AE93" s="79">
        <v>1.9870000000000002E-2</v>
      </c>
      <c r="AG93" s="60">
        <v>2025</v>
      </c>
      <c r="AH93" s="53" t="s">
        <v>58</v>
      </c>
      <c r="AI93" s="53" t="s">
        <v>33</v>
      </c>
      <c r="AJ93" s="79">
        <v>0.83900000000000008</v>
      </c>
      <c r="AK93" s="57">
        <f t="shared" si="25"/>
        <v>8</v>
      </c>
    </row>
    <row r="94" spans="28:37" x14ac:dyDescent="0.25">
      <c r="AB94" s="60">
        <v>2018</v>
      </c>
      <c r="AC94" s="53" t="s">
        <v>48</v>
      </c>
      <c r="AD94" s="53" t="s">
        <v>57</v>
      </c>
      <c r="AE94" s="79">
        <v>9.6370000000000001E-5</v>
      </c>
      <c r="AG94" s="60">
        <v>2025</v>
      </c>
      <c r="AH94" s="53" t="s">
        <v>60</v>
      </c>
      <c r="AI94" s="53" t="s">
        <v>33</v>
      </c>
      <c r="AJ94" s="79">
        <v>0.8506999999999999</v>
      </c>
      <c r="AK94" s="57">
        <f t="shared" si="25"/>
        <v>9</v>
      </c>
    </row>
    <row r="95" spans="28:37" x14ac:dyDescent="0.25">
      <c r="AB95" s="60">
        <v>2018</v>
      </c>
      <c r="AC95" s="53" t="s">
        <v>48</v>
      </c>
      <c r="AD95" s="53" t="s">
        <v>59</v>
      </c>
      <c r="AE95" s="79">
        <v>1.2306999999999998E-2</v>
      </c>
      <c r="AG95" s="60">
        <v>2025</v>
      </c>
      <c r="AH95" s="53" t="s">
        <v>62</v>
      </c>
      <c r="AI95" s="53" t="s">
        <v>33</v>
      </c>
      <c r="AJ95" s="79">
        <v>0.85150000000000003</v>
      </c>
      <c r="AK95" s="57">
        <f t="shared" si="25"/>
        <v>10</v>
      </c>
    </row>
    <row r="96" spans="28:37" x14ac:dyDescent="0.25">
      <c r="AB96" s="60">
        <v>2018</v>
      </c>
      <c r="AC96" s="53" t="s">
        <v>48</v>
      </c>
      <c r="AD96" s="53" t="s">
        <v>61</v>
      </c>
      <c r="AE96" s="79">
        <v>1.2459999999999999E-3</v>
      </c>
      <c r="AG96" s="60">
        <v>2025</v>
      </c>
      <c r="AH96" s="53" t="s">
        <v>65</v>
      </c>
      <c r="AI96" s="53" t="s">
        <v>33</v>
      </c>
      <c r="AJ96" s="79">
        <v>0.84709999999999996</v>
      </c>
      <c r="AK96" s="57">
        <f t="shared" si="25"/>
        <v>11</v>
      </c>
    </row>
    <row r="97" spans="28:37" x14ac:dyDescent="0.25">
      <c r="AB97" s="60">
        <v>2018</v>
      </c>
      <c r="AC97" s="53" t="s">
        <v>48</v>
      </c>
      <c r="AD97" s="53" t="s">
        <v>64</v>
      </c>
      <c r="AE97" s="79">
        <v>0.33649999999999997</v>
      </c>
      <c r="AG97" s="60">
        <v>2025</v>
      </c>
      <c r="AH97" s="53" t="s">
        <v>11</v>
      </c>
      <c r="AI97" s="53" t="s">
        <v>33</v>
      </c>
      <c r="AJ97" s="79">
        <v>0.85970000000000002</v>
      </c>
      <c r="AK97" s="57">
        <f t="shared" si="25"/>
        <v>12</v>
      </c>
    </row>
    <row r="98" spans="28:37" x14ac:dyDescent="0.25">
      <c r="AB98" s="60">
        <v>2018</v>
      </c>
      <c r="AC98" s="53" t="s">
        <v>48</v>
      </c>
      <c r="AD98" s="53" t="s">
        <v>66</v>
      </c>
      <c r="AE98" s="79">
        <v>4.4684000000000001E-2</v>
      </c>
      <c r="AG98" s="60">
        <v>2018</v>
      </c>
      <c r="AH98" s="53" t="s">
        <v>8</v>
      </c>
      <c r="AI98" s="53" t="s">
        <v>38</v>
      </c>
      <c r="AJ98" s="79">
        <v>1.0634000000000001</v>
      </c>
      <c r="AK98" s="57">
        <f t="shared" si="25"/>
        <v>1</v>
      </c>
    </row>
    <row r="99" spans="28:37" x14ac:dyDescent="0.25">
      <c r="AB99" s="60">
        <v>2018</v>
      </c>
      <c r="AC99" s="53" t="s">
        <v>48</v>
      </c>
      <c r="AD99" s="53" t="s">
        <v>67</v>
      </c>
      <c r="AE99" s="79">
        <v>0.93480000000000008</v>
      </c>
      <c r="AG99" s="60">
        <v>2018</v>
      </c>
      <c r="AH99" s="53" t="s">
        <v>36</v>
      </c>
      <c r="AI99" s="53" t="s">
        <v>38</v>
      </c>
      <c r="AJ99" s="79">
        <v>1.0381</v>
      </c>
      <c r="AK99" s="57">
        <f t="shared" si="25"/>
        <v>2</v>
      </c>
    </row>
    <row r="100" spans="28:37" x14ac:dyDescent="0.25">
      <c r="AB100" s="60">
        <v>2018</v>
      </c>
      <c r="AC100" s="53" t="s">
        <v>48</v>
      </c>
      <c r="AD100" s="53" t="s">
        <v>69</v>
      </c>
      <c r="AE100" s="79">
        <v>2.5493999999999999E-2</v>
      </c>
      <c r="AG100" s="60">
        <v>2018</v>
      </c>
      <c r="AH100" s="53" t="s">
        <v>40</v>
      </c>
      <c r="AI100" s="53" t="s">
        <v>38</v>
      </c>
      <c r="AJ100" s="79">
        <v>1.0153000000000001</v>
      </c>
      <c r="AK100" s="57">
        <f t="shared" si="25"/>
        <v>3</v>
      </c>
    </row>
    <row r="101" spans="28:37" x14ac:dyDescent="0.25">
      <c r="AB101" s="60">
        <v>2018</v>
      </c>
      <c r="AC101" s="53" t="s">
        <v>48</v>
      </c>
      <c r="AD101" s="53" t="s">
        <v>73</v>
      </c>
      <c r="AE101" s="79">
        <v>0.36749999999999999</v>
      </c>
      <c r="AG101" s="60">
        <v>2018</v>
      </c>
      <c r="AH101" s="53" t="s">
        <v>44</v>
      </c>
      <c r="AI101" s="53" t="s">
        <v>38</v>
      </c>
      <c r="AJ101" s="79">
        <v>1.0304</v>
      </c>
      <c r="AK101" s="57">
        <f t="shared" si="25"/>
        <v>4</v>
      </c>
    </row>
    <row r="102" spans="28:37" x14ac:dyDescent="0.25">
      <c r="AB102" s="60">
        <v>2018</v>
      </c>
      <c r="AC102" s="53" t="s">
        <v>48</v>
      </c>
      <c r="AD102" s="53" t="s">
        <v>75</v>
      </c>
      <c r="AE102" s="79">
        <v>0.35680000000000001</v>
      </c>
      <c r="AG102" s="60">
        <v>2018</v>
      </c>
      <c r="AH102" s="53" t="s">
        <v>48</v>
      </c>
      <c r="AI102" s="53" t="s">
        <v>38</v>
      </c>
      <c r="AJ102" s="79">
        <v>1.0397000000000001</v>
      </c>
      <c r="AK102" s="57">
        <f t="shared" si="25"/>
        <v>5</v>
      </c>
    </row>
    <row r="103" spans="28:37" x14ac:dyDescent="0.25">
      <c r="AB103" s="60">
        <v>2018</v>
      </c>
      <c r="AC103" s="53" t="s">
        <v>48</v>
      </c>
      <c r="AD103" s="53" t="s">
        <v>76</v>
      </c>
      <c r="AE103" s="79">
        <v>1.3536000000000001</v>
      </c>
      <c r="AG103" s="60">
        <v>2018</v>
      </c>
      <c r="AH103" s="53" t="s">
        <v>52</v>
      </c>
      <c r="AI103" s="53" t="s">
        <v>38</v>
      </c>
      <c r="AJ103" s="79">
        <v>1.0319</v>
      </c>
      <c r="AK103" s="57">
        <f t="shared" si="25"/>
        <v>6</v>
      </c>
    </row>
    <row r="104" spans="28:37" x14ac:dyDescent="0.25">
      <c r="AB104" s="60">
        <v>2018</v>
      </c>
      <c r="AC104" s="53" t="s">
        <v>48</v>
      </c>
      <c r="AD104" s="53" t="s">
        <v>78</v>
      </c>
      <c r="AE104" s="79">
        <v>4.1829999999999999E-2</v>
      </c>
      <c r="AG104" s="60">
        <v>2018</v>
      </c>
      <c r="AH104" s="53" t="s">
        <v>56</v>
      </c>
      <c r="AI104" s="53" t="s">
        <v>38</v>
      </c>
      <c r="AJ104" s="79">
        <v>1.0422</v>
      </c>
      <c r="AK104" s="57">
        <f t="shared" si="25"/>
        <v>7</v>
      </c>
    </row>
    <row r="105" spans="28:37" x14ac:dyDescent="0.25">
      <c r="AB105" s="60">
        <v>2018</v>
      </c>
      <c r="AC105" s="53" t="s">
        <v>48</v>
      </c>
      <c r="AD105" s="53" t="s">
        <v>79</v>
      </c>
      <c r="AE105" s="79">
        <v>0.36430000000000001</v>
      </c>
      <c r="AG105" s="60">
        <v>2018</v>
      </c>
      <c r="AH105" s="53" t="s">
        <v>58</v>
      </c>
      <c r="AI105" s="53" t="s">
        <v>38</v>
      </c>
      <c r="AJ105" s="79">
        <v>1.0512999999999999</v>
      </c>
      <c r="AK105" s="57">
        <f t="shared" si="25"/>
        <v>8</v>
      </c>
    </row>
    <row r="106" spans="28:37" x14ac:dyDescent="0.25">
      <c r="AB106" s="60">
        <v>2018</v>
      </c>
      <c r="AC106" s="53" t="s">
        <v>48</v>
      </c>
      <c r="AD106" s="53" t="s">
        <v>80</v>
      </c>
      <c r="AE106" s="79">
        <v>5.8680000000000001E-5</v>
      </c>
      <c r="AG106" s="60">
        <v>2018</v>
      </c>
      <c r="AH106" s="53" t="s">
        <v>60</v>
      </c>
      <c r="AI106" s="53" t="s">
        <v>38</v>
      </c>
      <c r="AJ106" s="79">
        <v>1.0495999999999999</v>
      </c>
      <c r="AK106" s="57">
        <f t="shared" si="25"/>
        <v>9</v>
      </c>
    </row>
    <row r="107" spans="28:37" x14ac:dyDescent="0.25">
      <c r="AB107" s="60">
        <v>2018</v>
      </c>
      <c r="AC107" s="53" t="s">
        <v>52</v>
      </c>
      <c r="AD107" s="53" t="s">
        <v>46</v>
      </c>
      <c r="AE107" s="79">
        <v>1.5885</v>
      </c>
      <c r="AG107" s="60">
        <v>2018</v>
      </c>
      <c r="AH107" s="53" t="s">
        <v>62</v>
      </c>
      <c r="AI107" s="53" t="s">
        <v>38</v>
      </c>
      <c r="AJ107" s="79">
        <v>1.0566</v>
      </c>
      <c r="AK107" s="57">
        <f t="shared" si="25"/>
        <v>10</v>
      </c>
    </row>
    <row r="108" spans="28:37" x14ac:dyDescent="0.25">
      <c r="AB108" s="60">
        <v>2018</v>
      </c>
      <c r="AC108" s="53" t="s">
        <v>52</v>
      </c>
      <c r="AD108" s="53" t="s">
        <v>71</v>
      </c>
      <c r="AE108" s="79">
        <v>1.7902</v>
      </c>
      <c r="AG108" s="60">
        <v>2018</v>
      </c>
      <c r="AH108" s="53" t="s">
        <v>65</v>
      </c>
      <c r="AI108" s="53" t="s">
        <v>38</v>
      </c>
      <c r="AJ108" s="79">
        <v>1.0317000000000001</v>
      </c>
      <c r="AK108" s="57">
        <f t="shared" si="25"/>
        <v>11</v>
      </c>
    </row>
    <row r="109" spans="28:37" x14ac:dyDescent="0.25">
      <c r="AB109" s="60">
        <v>2018</v>
      </c>
      <c r="AC109" s="53" t="s">
        <v>52</v>
      </c>
      <c r="AD109" s="53" t="s">
        <v>5</v>
      </c>
      <c r="AE109" s="79">
        <v>1.365</v>
      </c>
      <c r="AG109" s="60">
        <v>2018</v>
      </c>
      <c r="AH109" s="53" t="s">
        <v>11</v>
      </c>
      <c r="AI109" s="53" t="s">
        <v>38</v>
      </c>
      <c r="AJ109" s="79">
        <v>1.0021</v>
      </c>
      <c r="AK109" s="57">
        <f t="shared" si="25"/>
        <v>12</v>
      </c>
    </row>
    <row r="110" spans="28:37" x14ac:dyDescent="0.25">
      <c r="AB110" s="60">
        <v>2018</v>
      </c>
      <c r="AC110" s="53" t="s">
        <v>52</v>
      </c>
      <c r="AD110" s="53" t="s">
        <v>33</v>
      </c>
      <c r="AE110" s="79">
        <v>1.0078</v>
      </c>
      <c r="AG110" s="60">
        <v>2019</v>
      </c>
      <c r="AH110" s="53" t="s">
        <v>8</v>
      </c>
      <c r="AI110" s="53" t="s">
        <v>38</v>
      </c>
      <c r="AJ110" s="79">
        <v>1.0253000000000001</v>
      </c>
      <c r="AK110" s="57">
        <f t="shared" si="25"/>
        <v>1</v>
      </c>
    </row>
    <row r="111" spans="28:37" x14ac:dyDescent="0.25">
      <c r="AB111" s="60">
        <v>2018</v>
      </c>
      <c r="AC111" s="53" t="s">
        <v>52</v>
      </c>
      <c r="AD111" s="53" t="s">
        <v>38</v>
      </c>
      <c r="AE111" s="79">
        <v>1.0319</v>
      </c>
      <c r="AG111" s="60">
        <v>2019</v>
      </c>
      <c r="AH111" s="53" t="s">
        <v>36</v>
      </c>
      <c r="AI111" s="53" t="s">
        <v>38</v>
      </c>
      <c r="AJ111" s="79">
        <v>1.0254000000000001</v>
      </c>
      <c r="AK111" s="57">
        <f t="shared" si="25"/>
        <v>2</v>
      </c>
    </row>
    <row r="112" spans="28:37" x14ac:dyDescent="0.25">
      <c r="AB112" s="60">
        <v>2018</v>
      </c>
      <c r="AC112" s="53" t="s">
        <v>52</v>
      </c>
      <c r="AD112" s="53" t="s">
        <v>42</v>
      </c>
      <c r="AE112" s="79">
        <v>0.20620000000000002</v>
      </c>
      <c r="AG112" s="60">
        <v>2019</v>
      </c>
      <c r="AH112" s="53" t="s">
        <v>40</v>
      </c>
      <c r="AI112" s="53" t="s">
        <v>38</v>
      </c>
      <c r="AJ112" s="79">
        <v>1.0093000000000001</v>
      </c>
      <c r="AK112" s="57">
        <f t="shared" si="25"/>
        <v>3</v>
      </c>
    </row>
    <row r="113" spans="28:37" x14ac:dyDescent="0.25">
      <c r="AB113" s="60">
        <v>2018</v>
      </c>
      <c r="AC113" s="53" t="s">
        <v>52</v>
      </c>
      <c r="AD113" s="53" t="s">
        <v>50</v>
      </c>
      <c r="AE113" s="79">
        <v>0.1739</v>
      </c>
      <c r="AG113" s="60">
        <v>2019</v>
      </c>
      <c r="AH113" s="53" t="s">
        <v>44</v>
      </c>
      <c r="AI113" s="53" t="s">
        <v>38</v>
      </c>
      <c r="AJ113" s="79">
        <v>1.0118</v>
      </c>
      <c r="AK113" s="57">
        <f t="shared" si="25"/>
        <v>4</v>
      </c>
    </row>
    <row r="114" spans="28:37" x14ac:dyDescent="0.25">
      <c r="AB114" s="60">
        <v>2018</v>
      </c>
      <c r="AC114" s="53" t="s">
        <v>52</v>
      </c>
      <c r="AD114" s="53" t="s">
        <v>54</v>
      </c>
      <c r="AE114" s="79">
        <v>1.9897999999999999E-2</v>
      </c>
      <c r="AG114" s="60">
        <v>2019</v>
      </c>
      <c r="AH114" s="53" t="s">
        <v>48</v>
      </c>
      <c r="AI114" s="53" t="s">
        <v>38</v>
      </c>
      <c r="AJ114" s="79">
        <v>1.0188999999999999</v>
      </c>
      <c r="AK114" s="57">
        <f t="shared" si="25"/>
        <v>5</v>
      </c>
    </row>
    <row r="115" spans="28:37" x14ac:dyDescent="0.25">
      <c r="AB115" s="60">
        <v>2018</v>
      </c>
      <c r="AC115" s="53" t="s">
        <v>52</v>
      </c>
      <c r="AD115" s="53" t="s">
        <v>57</v>
      </c>
      <c r="AE115" s="79">
        <v>9.4959999999999999E-5</v>
      </c>
      <c r="AG115" s="60">
        <v>2019</v>
      </c>
      <c r="AH115" s="53" t="s">
        <v>52</v>
      </c>
      <c r="AI115" s="53" t="s">
        <v>38</v>
      </c>
      <c r="AJ115" s="79">
        <v>1.0334000000000001</v>
      </c>
      <c r="AK115" s="57">
        <f t="shared" si="25"/>
        <v>6</v>
      </c>
    </row>
    <row r="116" spans="28:37" x14ac:dyDescent="0.25">
      <c r="AB116" s="60">
        <v>2018</v>
      </c>
      <c r="AC116" s="53" t="s">
        <v>52</v>
      </c>
      <c r="AD116" s="53" t="s">
        <v>59</v>
      </c>
      <c r="AE116" s="79">
        <v>1.2332000000000001E-2</v>
      </c>
      <c r="AG116" s="60">
        <v>2019</v>
      </c>
      <c r="AH116" s="53" t="s">
        <v>56</v>
      </c>
      <c r="AI116" s="53" t="s">
        <v>38</v>
      </c>
      <c r="AJ116" s="79">
        <v>1.0423</v>
      </c>
      <c r="AK116" s="57">
        <f t="shared" si="25"/>
        <v>7</v>
      </c>
    </row>
    <row r="117" spans="28:37" x14ac:dyDescent="0.25">
      <c r="AB117" s="60">
        <v>2018</v>
      </c>
      <c r="AC117" s="53" t="s">
        <v>52</v>
      </c>
      <c r="AD117" s="53" t="s">
        <v>61</v>
      </c>
      <c r="AE117" s="79">
        <v>1.222E-3</v>
      </c>
      <c r="AG117" s="60">
        <v>2019</v>
      </c>
      <c r="AH117" s="53" t="s">
        <v>58</v>
      </c>
      <c r="AI117" s="53" t="s">
        <v>38</v>
      </c>
      <c r="AJ117" s="79">
        <v>1.0441</v>
      </c>
      <c r="AK117" s="57">
        <f t="shared" si="25"/>
        <v>8</v>
      </c>
    </row>
    <row r="118" spans="28:37" x14ac:dyDescent="0.25">
      <c r="AB118" s="60">
        <v>2018</v>
      </c>
      <c r="AC118" s="53" t="s">
        <v>52</v>
      </c>
      <c r="AD118" s="53" t="s">
        <v>64</v>
      </c>
      <c r="AE118" s="79">
        <v>0.33799999999999997</v>
      </c>
      <c r="AG118" s="60">
        <v>2019</v>
      </c>
      <c r="AH118" s="53" t="s">
        <v>60</v>
      </c>
      <c r="AI118" s="53" t="s">
        <v>38</v>
      </c>
      <c r="AJ118" s="79">
        <v>1.0434000000000001</v>
      </c>
      <c r="AK118" s="57">
        <f t="shared" si="25"/>
        <v>9</v>
      </c>
    </row>
    <row r="119" spans="28:37" x14ac:dyDescent="0.25">
      <c r="AB119" s="60">
        <v>2018</v>
      </c>
      <c r="AC119" s="53" t="s">
        <v>52</v>
      </c>
      <c r="AD119" s="53" t="s">
        <v>66</v>
      </c>
      <c r="AE119" s="79">
        <v>4.4743000000000005E-2</v>
      </c>
      <c r="AG119" s="60">
        <v>2019</v>
      </c>
      <c r="AH119" s="53" t="s">
        <v>62</v>
      </c>
      <c r="AI119" s="53" t="s">
        <v>38</v>
      </c>
      <c r="AJ119" s="79">
        <v>1.0344</v>
      </c>
      <c r="AK119" s="57">
        <f t="shared" si="25"/>
        <v>10</v>
      </c>
    </row>
    <row r="120" spans="28:37" x14ac:dyDescent="0.25">
      <c r="AB120" s="60">
        <v>2018</v>
      </c>
      <c r="AC120" s="53" t="s">
        <v>52</v>
      </c>
      <c r="AD120" s="53" t="s">
        <v>67</v>
      </c>
      <c r="AE120" s="79">
        <v>0.92430000000000012</v>
      </c>
      <c r="AG120" s="60">
        <v>2019</v>
      </c>
      <c r="AH120" s="53" t="s">
        <v>65</v>
      </c>
      <c r="AI120" s="53" t="s">
        <v>38</v>
      </c>
      <c r="AJ120" s="79">
        <v>1.028</v>
      </c>
      <c r="AK120" s="57">
        <f t="shared" si="25"/>
        <v>11</v>
      </c>
    </row>
    <row r="121" spans="28:37" x14ac:dyDescent="0.25">
      <c r="AB121" s="60">
        <v>2018</v>
      </c>
      <c r="AC121" s="53" t="s">
        <v>52</v>
      </c>
      <c r="AD121" s="53" t="s">
        <v>69</v>
      </c>
      <c r="AE121" s="79">
        <v>2.5574E-2</v>
      </c>
      <c r="AG121" s="60">
        <v>2019</v>
      </c>
      <c r="AH121" s="53" t="s">
        <v>11</v>
      </c>
      <c r="AI121" s="53" t="s">
        <v>38</v>
      </c>
      <c r="AJ121" s="79">
        <v>1.0324</v>
      </c>
      <c r="AK121" s="57">
        <f t="shared" si="25"/>
        <v>12</v>
      </c>
    </row>
    <row r="122" spans="28:37" x14ac:dyDescent="0.25">
      <c r="AB122" s="60">
        <v>2018</v>
      </c>
      <c r="AC122" s="53" t="s">
        <v>52</v>
      </c>
      <c r="AD122" s="53" t="s">
        <v>73</v>
      </c>
      <c r="AE122" s="79">
        <v>0.37490000000000001</v>
      </c>
      <c r="AG122" s="60">
        <v>2020</v>
      </c>
      <c r="AH122" s="53" t="s">
        <v>8</v>
      </c>
      <c r="AI122" s="53" t="s">
        <v>38</v>
      </c>
      <c r="AJ122" s="80">
        <v>1.0314000000000001</v>
      </c>
      <c r="AK122" s="57">
        <f t="shared" si="25"/>
        <v>1</v>
      </c>
    </row>
    <row r="123" spans="28:37" x14ac:dyDescent="0.25">
      <c r="AB123" s="60">
        <v>2018</v>
      </c>
      <c r="AC123" s="53" t="s">
        <v>52</v>
      </c>
      <c r="AD123" s="53" t="s">
        <v>75</v>
      </c>
      <c r="AE123" s="79">
        <v>0.36399999999999999</v>
      </c>
      <c r="AG123" s="60">
        <v>2020</v>
      </c>
      <c r="AH123" s="53" t="s">
        <v>36</v>
      </c>
      <c r="AI123" s="53" t="s">
        <v>38</v>
      </c>
      <c r="AJ123" s="80">
        <v>1.0399</v>
      </c>
      <c r="AK123" s="57">
        <f t="shared" si="25"/>
        <v>2</v>
      </c>
    </row>
    <row r="124" spans="28:37" x14ac:dyDescent="0.25">
      <c r="AB124" s="60">
        <v>2018</v>
      </c>
      <c r="AC124" s="53" t="s">
        <v>52</v>
      </c>
      <c r="AD124" s="53" t="s">
        <v>76</v>
      </c>
      <c r="AE124" s="79">
        <v>1.3722999999999999</v>
      </c>
      <c r="AG124" s="60">
        <v>2020</v>
      </c>
      <c r="AH124" s="53" t="s">
        <v>40</v>
      </c>
      <c r="AI124" s="53" t="s">
        <v>38</v>
      </c>
      <c r="AJ124" s="80">
        <v>1.0045999999999999</v>
      </c>
      <c r="AK124" s="57">
        <f t="shared" si="25"/>
        <v>3</v>
      </c>
    </row>
    <row r="125" spans="28:37" x14ac:dyDescent="0.25">
      <c r="AB125" s="60">
        <v>2018</v>
      </c>
      <c r="AC125" s="53" t="s">
        <v>52</v>
      </c>
      <c r="AD125" s="53" t="s">
        <v>78</v>
      </c>
      <c r="AE125" s="79">
        <v>4.1163999999999999E-2</v>
      </c>
      <c r="AG125" s="60">
        <v>2020</v>
      </c>
      <c r="AH125" s="53" t="s">
        <v>44</v>
      </c>
      <c r="AI125" s="53" t="s">
        <v>38</v>
      </c>
      <c r="AJ125" s="80">
        <v>1.0171999999999999</v>
      </c>
      <c r="AK125" s="57">
        <f t="shared" si="25"/>
        <v>4</v>
      </c>
    </row>
    <row r="126" spans="28:37" x14ac:dyDescent="0.25">
      <c r="AB126" s="60">
        <v>2018</v>
      </c>
      <c r="AC126" s="53" t="s">
        <v>52</v>
      </c>
      <c r="AD126" s="53" t="s">
        <v>79</v>
      </c>
      <c r="AE126" s="79">
        <v>0.37159999999999999</v>
      </c>
      <c r="AG126" s="60">
        <v>2020</v>
      </c>
      <c r="AH126" s="53" t="s">
        <v>48</v>
      </c>
      <c r="AI126" s="53" t="s">
        <v>38</v>
      </c>
      <c r="AJ126" s="79">
        <v>1.0268000000000002</v>
      </c>
      <c r="AK126" s="57">
        <f t="shared" si="25"/>
        <v>5</v>
      </c>
    </row>
    <row r="127" spans="28:37" x14ac:dyDescent="0.25">
      <c r="AB127" s="60">
        <v>2018</v>
      </c>
      <c r="AC127" s="53" t="s">
        <v>52</v>
      </c>
      <c r="AD127" s="53" t="s">
        <v>80</v>
      </c>
      <c r="AE127" s="79">
        <v>5.9449999999999995E-5</v>
      </c>
      <c r="AG127" s="60">
        <v>2020</v>
      </c>
      <c r="AH127" s="53" t="s">
        <v>52</v>
      </c>
      <c r="AI127" s="53" t="s">
        <v>38</v>
      </c>
      <c r="AJ127" s="80">
        <v>1.02</v>
      </c>
      <c r="AK127" s="57">
        <f t="shared" si="25"/>
        <v>6</v>
      </c>
    </row>
    <row r="128" spans="28:37" x14ac:dyDescent="0.25">
      <c r="AB128" s="60">
        <v>2018</v>
      </c>
      <c r="AC128" s="53" t="s">
        <v>56</v>
      </c>
      <c r="AD128" s="53" t="s">
        <v>46</v>
      </c>
      <c r="AE128" s="79">
        <v>1.5944</v>
      </c>
      <c r="AG128" s="60">
        <v>2020</v>
      </c>
      <c r="AH128" s="53" t="s">
        <v>56</v>
      </c>
      <c r="AI128" s="53" t="s">
        <v>38</v>
      </c>
      <c r="AJ128" s="79">
        <v>1.0306999999999999</v>
      </c>
      <c r="AK128" s="57">
        <f t="shared" si="25"/>
        <v>7</v>
      </c>
    </row>
    <row r="129" spans="28:37" x14ac:dyDescent="0.25">
      <c r="AB129" s="60">
        <v>2018</v>
      </c>
      <c r="AC129" s="53" t="s">
        <v>56</v>
      </c>
      <c r="AD129" s="53" t="s">
        <v>71</v>
      </c>
      <c r="AE129" s="79">
        <v>1.7871999999999999</v>
      </c>
      <c r="AG129" s="60">
        <v>2020</v>
      </c>
      <c r="AH129" s="53" t="s">
        <v>58</v>
      </c>
      <c r="AI129" s="53" t="s">
        <v>38</v>
      </c>
      <c r="AJ129" s="79">
        <v>1.0387</v>
      </c>
      <c r="AK129" s="57">
        <f t="shared" si="25"/>
        <v>8</v>
      </c>
    </row>
    <row r="130" spans="28:37" x14ac:dyDescent="0.25">
      <c r="AB130" s="60">
        <v>2018</v>
      </c>
      <c r="AC130" s="53" t="s">
        <v>56</v>
      </c>
      <c r="AD130" s="53" t="s">
        <v>5</v>
      </c>
      <c r="AE130" s="79">
        <v>1.3619000000000001</v>
      </c>
      <c r="AG130" s="60">
        <v>2020</v>
      </c>
      <c r="AH130" s="53" t="s">
        <v>60</v>
      </c>
      <c r="AI130" s="53" t="s">
        <v>38</v>
      </c>
      <c r="AJ130" s="79">
        <v>1.0210999999999999</v>
      </c>
      <c r="AK130" s="57">
        <f t="shared" ref="AK130:AK193" si="26">VLOOKUP(AH130,AM:AN,2,FALSE)</f>
        <v>9</v>
      </c>
    </row>
    <row r="131" spans="28:37" x14ac:dyDescent="0.25">
      <c r="AB131" s="60">
        <v>2018</v>
      </c>
      <c r="AC131" s="53" t="s">
        <v>56</v>
      </c>
      <c r="AD131" s="53" t="s">
        <v>33</v>
      </c>
      <c r="AE131" s="79">
        <v>1.0106999999999999</v>
      </c>
      <c r="AG131" s="60">
        <v>2020</v>
      </c>
      <c r="AH131" s="53" t="s">
        <v>62</v>
      </c>
      <c r="AI131" s="53" t="s">
        <v>38</v>
      </c>
      <c r="AJ131" s="79">
        <v>1.0256000000000001</v>
      </c>
      <c r="AK131" s="57">
        <f t="shared" si="26"/>
        <v>10</v>
      </c>
    </row>
    <row r="132" spans="28:37" x14ac:dyDescent="0.25">
      <c r="AB132" s="60">
        <v>2018</v>
      </c>
      <c r="AC132" s="53" t="s">
        <v>56</v>
      </c>
      <c r="AD132" s="53" t="s">
        <v>38</v>
      </c>
      <c r="AE132" s="79">
        <v>1.0422</v>
      </c>
      <c r="AG132" s="60">
        <v>2020</v>
      </c>
      <c r="AH132" s="53" t="s">
        <v>65</v>
      </c>
      <c r="AI132" s="53" t="s">
        <v>38</v>
      </c>
      <c r="AJ132" s="79">
        <v>1.0295000000000001</v>
      </c>
      <c r="AK132" s="57">
        <f t="shared" si="26"/>
        <v>11</v>
      </c>
    </row>
    <row r="133" spans="28:37" x14ac:dyDescent="0.25">
      <c r="AB133" s="60">
        <v>2018</v>
      </c>
      <c r="AC133" s="53" t="s">
        <v>56</v>
      </c>
      <c r="AD133" s="53" t="s">
        <v>42</v>
      </c>
      <c r="AE133" s="79">
        <v>0.1996</v>
      </c>
      <c r="AG133" s="60">
        <v>2020</v>
      </c>
      <c r="AH133" s="53" t="s">
        <v>11</v>
      </c>
      <c r="AI133" s="53" t="s">
        <v>38</v>
      </c>
      <c r="AJ133" s="79">
        <v>1.0376000000000001</v>
      </c>
      <c r="AK133" s="57">
        <f t="shared" si="26"/>
        <v>12</v>
      </c>
    </row>
    <row r="134" spans="28:37" x14ac:dyDescent="0.25">
      <c r="AB134" s="60">
        <v>2018</v>
      </c>
      <c r="AC134" s="53" t="s">
        <v>56</v>
      </c>
      <c r="AD134" s="53" t="s">
        <v>50</v>
      </c>
      <c r="AE134" s="79">
        <v>0.17350000000000002</v>
      </c>
      <c r="AG134" s="60">
        <v>2021</v>
      </c>
      <c r="AH134" s="53" t="s">
        <v>8</v>
      </c>
      <c r="AI134" s="53" t="s">
        <v>38</v>
      </c>
      <c r="AJ134" s="81">
        <v>1.0347</v>
      </c>
      <c r="AK134" s="57">
        <f t="shared" si="26"/>
        <v>1</v>
      </c>
    </row>
    <row r="135" spans="28:37" x14ac:dyDescent="0.25">
      <c r="AB135" s="60">
        <v>2018</v>
      </c>
      <c r="AC135" s="53" t="s">
        <v>56</v>
      </c>
      <c r="AD135" s="53" t="s">
        <v>54</v>
      </c>
      <c r="AE135" s="79">
        <v>1.9838000000000001E-2</v>
      </c>
      <c r="AG135" s="60">
        <v>2021</v>
      </c>
      <c r="AH135" s="53" t="s">
        <v>36</v>
      </c>
      <c r="AI135" s="53" t="s">
        <v>38</v>
      </c>
      <c r="AJ135" s="81">
        <v>1.0537999999999998</v>
      </c>
      <c r="AK135" s="57">
        <f t="shared" si="26"/>
        <v>2</v>
      </c>
    </row>
    <row r="136" spans="28:37" x14ac:dyDescent="0.25">
      <c r="AB136" s="60">
        <v>2018</v>
      </c>
      <c r="AC136" s="53" t="s">
        <v>56</v>
      </c>
      <c r="AD136" s="53" t="s">
        <v>57</v>
      </c>
      <c r="AE136" s="79">
        <v>9.4430000000000002E-5</v>
      </c>
      <c r="AG136" s="60">
        <v>2021</v>
      </c>
      <c r="AH136" s="53" t="s">
        <v>40</v>
      </c>
      <c r="AI136" s="53" t="s">
        <v>38</v>
      </c>
      <c r="AJ136" s="81">
        <v>1.0673999999999999</v>
      </c>
      <c r="AK136" s="57">
        <f t="shared" si="26"/>
        <v>3</v>
      </c>
    </row>
    <row r="137" spans="28:37" x14ac:dyDescent="0.25">
      <c r="AB137" s="60">
        <v>2018</v>
      </c>
      <c r="AC137" s="53" t="s">
        <v>56</v>
      </c>
      <c r="AD137" s="53" t="s">
        <v>59</v>
      </c>
      <c r="AE137" s="79">
        <v>1.2277E-2</v>
      </c>
      <c r="AG137" s="60">
        <v>2021</v>
      </c>
      <c r="AH137" s="53" t="s">
        <v>44</v>
      </c>
      <c r="AI137" s="53" t="s">
        <v>38</v>
      </c>
      <c r="AJ137" s="81">
        <v>1.0809</v>
      </c>
      <c r="AK137" s="57">
        <f t="shared" si="26"/>
        <v>4</v>
      </c>
    </row>
    <row r="138" spans="28:37" x14ac:dyDescent="0.25">
      <c r="AB138" s="60">
        <v>2018</v>
      </c>
      <c r="AC138" s="53" t="s">
        <v>56</v>
      </c>
      <c r="AD138" s="53" t="s">
        <v>61</v>
      </c>
      <c r="AE138" s="79">
        <v>1.217E-3</v>
      </c>
      <c r="AG138" s="60">
        <v>2021</v>
      </c>
      <c r="AH138" s="53" t="s">
        <v>48</v>
      </c>
      <c r="AI138" s="53" t="s">
        <v>38</v>
      </c>
      <c r="AJ138" s="81">
        <v>1.0951</v>
      </c>
      <c r="AK138" s="57">
        <f t="shared" si="26"/>
        <v>5</v>
      </c>
    </row>
    <row r="139" spans="28:37" x14ac:dyDescent="0.25">
      <c r="AB139" s="60">
        <v>2018</v>
      </c>
      <c r="AC139" s="53" t="s">
        <v>56</v>
      </c>
      <c r="AD139" s="53" t="s">
        <v>64</v>
      </c>
      <c r="AE139" s="79">
        <v>0.33539999999999998</v>
      </c>
      <c r="AG139" s="60">
        <v>2021</v>
      </c>
      <c r="AH139" s="53" t="s">
        <v>52</v>
      </c>
      <c r="AI139" s="53" t="s">
        <v>38</v>
      </c>
      <c r="AJ139" s="81">
        <v>1.0845</v>
      </c>
      <c r="AK139" s="57">
        <f t="shared" si="26"/>
        <v>6</v>
      </c>
    </row>
    <row r="140" spans="28:37" x14ac:dyDescent="0.25">
      <c r="AB140" s="60">
        <v>2018</v>
      </c>
      <c r="AC140" s="53" t="s">
        <v>56</v>
      </c>
      <c r="AD140" s="53" t="s">
        <v>66</v>
      </c>
      <c r="AE140" s="79">
        <v>4.4458000000000004E-2</v>
      </c>
      <c r="AG140" s="60">
        <v>2021</v>
      </c>
      <c r="AH140" s="53" t="s">
        <v>56</v>
      </c>
      <c r="AI140" s="53" t="s">
        <v>38</v>
      </c>
      <c r="AJ140" s="80">
        <v>1.0869</v>
      </c>
      <c r="AK140" s="57">
        <f t="shared" si="26"/>
        <v>7</v>
      </c>
    </row>
    <row r="141" spans="28:37" x14ac:dyDescent="0.25">
      <c r="AB141" s="60">
        <v>2018</v>
      </c>
      <c r="AC141" s="53" t="s">
        <v>56</v>
      </c>
      <c r="AD141" s="53" t="s">
        <v>67</v>
      </c>
      <c r="AE141" s="79">
        <v>0.92900000000000005</v>
      </c>
      <c r="AG141" s="60">
        <v>2021</v>
      </c>
      <c r="AH141" s="53" t="s">
        <v>58</v>
      </c>
      <c r="AI141" s="53" t="s">
        <v>38</v>
      </c>
      <c r="AJ141" s="80">
        <v>1.0664</v>
      </c>
      <c r="AK141" s="57">
        <f t="shared" si="26"/>
        <v>8</v>
      </c>
    </row>
    <row r="142" spans="28:37" x14ac:dyDescent="0.25">
      <c r="AB142" s="60">
        <v>2018</v>
      </c>
      <c r="AC142" s="53" t="s">
        <v>56</v>
      </c>
      <c r="AD142" s="53" t="s">
        <v>69</v>
      </c>
      <c r="AE142" s="79">
        <v>2.5613E-2</v>
      </c>
      <c r="AG142" s="60">
        <v>2021</v>
      </c>
      <c r="AH142" s="53" t="s">
        <v>60</v>
      </c>
      <c r="AI142" s="53" t="s">
        <v>38</v>
      </c>
      <c r="AJ142" s="80">
        <v>1.0687</v>
      </c>
      <c r="AK142" s="57">
        <f t="shared" si="26"/>
        <v>9</v>
      </c>
    </row>
    <row r="143" spans="28:37" x14ac:dyDescent="0.25">
      <c r="AB143" s="60">
        <v>2018</v>
      </c>
      <c r="AC143" s="53" t="s">
        <v>56</v>
      </c>
      <c r="AD143" s="53" t="s">
        <v>73</v>
      </c>
      <c r="AE143" s="79">
        <v>0.374</v>
      </c>
      <c r="AG143" s="60">
        <v>2021</v>
      </c>
      <c r="AH143" s="53" t="s">
        <v>62</v>
      </c>
      <c r="AI143" s="53" t="s">
        <v>38</v>
      </c>
      <c r="AJ143" s="80">
        <v>1.0885</v>
      </c>
      <c r="AK143" s="57">
        <f t="shared" si="26"/>
        <v>10</v>
      </c>
    </row>
    <row r="144" spans="28:37" x14ac:dyDescent="0.25">
      <c r="AB144" s="60">
        <v>2018</v>
      </c>
      <c r="AC144" s="53" t="s">
        <v>56</v>
      </c>
      <c r="AD144" s="53" t="s">
        <v>75</v>
      </c>
      <c r="AE144" s="79">
        <v>0.36310000000000003</v>
      </c>
      <c r="AG144" s="60">
        <v>2021</v>
      </c>
      <c r="AH144" s="53" t="s">
        <v>65</v>
      </c>
      <c r="AI144" s="53" t="s">
        <v>38</v>
      </c>
      <c r="AJ144" s="80">
        <v>1.0745</v>
      </c>
      <c r="AK144" s="57">
        <f t="shared" si="26"/>
        <v>11</v>
      </c>
    </row>
    <row r="145" spans="28:37" x14ac:dyDescent="0.25">
      <c r="AB145" s="60">
        <v>2018</v>
      </c>
      <c r="AC145" s="53" t="s">
        <v>56</v>
      </c>
      <c r="AD145" s="53" t="s">
        <v>76</v>
      </c>
      <c r="AE145" s="79">
        <v>1.3786</v>
      </c>
      <c r="AG145" s="60">
        <v>2021</v>
      </c>
      <c r="AH145" s="53" t="s">
        <v>11</v>
      </c>
      <c r="AI145" s="53" t="s">
        <v>38</v>
      </c>
      <c r="AJ145" s="80">
        <v>1.0605</v>
      </c>
      <c r="AK145" s="57">
        <f t="shared" si="26"/>
        <v>12</v>
      </c>
    </row>
    <row r="146" spans="28:37" x14ac:dyDescent="0.25">
      <c r="AB146" s="60">
        <v>2018</v>
      </c>
      <c r="AC146" s="53" t="s">
        <v>56</v>
      </c>
      <c r="AD146" s="53" t="s">
        <v>78</v>
      </c>
      <c r="AE146" s="79">
        <v>4.0890000000000003E-2</v>
      </c>
      <c r="AG146" s="60">
        <v>2022</v>
      </c>
      <c r="AH146" s="53" t="s">
        <v>8</v>
      </c>
      <c r="AI146" s="53" t="s">
        <v>38</v>
      </c>
      <c r="AJ146" s="80">
        <v>1.0645</v>
      </c>
      <c r="AK146" s="57">
        <f t="shared" si="26"/>
        <v>1</v>
      </c>
    </row>
    <row r="147" spans="28:37" x14ac:dyDescent="0.25">
      <c r="AB147" s="60">
        <v>2018</v>
      </c>
      <c r="AC147" s="53" t="s">
        <v>56</v>
      </c>
      <c r="AD147" s="53" t="s">
        <v>79</v>
      </c>
      <c r="AE147" s="79">
        <v>0.37079999999999996</v>
      </c>
      <c r="AG147" s="60">
        <v>2022</v>
      </c>
      <c r="AH147" s="53" t="s">
        <v>36</v>
      </c>
      <c r="AI147" s="53" t="s">
        <v>38</v>
      </c>
      <c r="AJ147" s="80">
        <v>1.0618000000000001</v>
      </c>
      <c r="AK147" s="57">
        <f t="shared" si="26"/>
        <v>2</v>
      </c>
    </row>
    <row r="148" spans="28:37" x14ac:dyDescent="0.25">
      <c r="AB148" s="60">
        <v>2018</v>
      </c>
      <c r="AC148" s="53" t="s">
        <v>56</v>
      </c>
      <c r="AD148" s="53" t="s">
        <v>80</v>
      </c>
      <c r="AE148" s="79">
        <v>5.8499999999999999E-5</v>
      </c>
      <c r="AG148" s="60">
        <v>2022</v>
      </c>
      <c r="AH148" s="53" t="s">
        <v>40</v>
      </c>
      <c r="AI148" s="53" t="s">
        <v>38</v>
      </c>
      <c r="AJ148" s="80">
        <v>1.0812999999999999</v>
      </c>
      <c r="AK148" s="57">
        <f t="shared" si="26"/>
        <v>3</v>
      </c>
    </row>
    <row r="149" spans="28:37" x14ac:dyDescent="0.25">
      <c r="AB149" s="60">
        <v>2018</v>
      </c>
      <c r="AC149" s="53" t="s">
        <v>58</v>
      </c>
      <c r="AD149" s="53" t="s">
        <v>46</v>
      </c>
      <c r="AE149" s="79">
        <v>1.5960000000000001</v>
      </c>
      <c r="AG149" s="60">
        <v>2022</v>
      </c>
      <c r="AH149" s="53" t="s">
        <v>44</v>
      </c>
      <c r="AI149" s="53" t="s">
        <v>38</v>
      </c>
      <c r="AJ149" s="80">
        <v>1.0837000000000001</v>
      </c>
      <c r="AK149" s="57">
        <f t="shared" si="26"/>
        <v>4</v>
      </c>
    </row>
    <row r="150" spans="28:37" x14ac:dyDescent="0.25">
      <c r="AB150" s="60">
        <v>2018</v>
      </c>
      <c r="AC150" s="53" t="s">
        <v>58</v>
      </c>
      <c r="AD150" s="53" t="s">
        <v>71</v>
      </c>
      <c r="AE150" s="79">
        <v>1.7799</v>
      </c>
      <c r="AG150" s="60">
        <v>2022</v>
      </c>
      <c r="AH150" s="53" t="s">
        <v>48</v>
      </c>
      <c r="AI150" s="53" t="s">
        <v>38</v>
      </c>
      <c r="AJ150" s="80">
        <v>1.0806</v>
      </c>
      <c r="AK150" s="57">
        <f t="shared" si="26"/>
        <v>5</v>
      </c>
    </row>
    <row r="151" spans="28:37" x14ac:dyDescent="0.25">
      <c r="AB151" s="60">
        <v>2018</v>
      </c>
      <c r="AC151" s="53" t="s">
        <v>58</v>
      </c>
      <c r="AD151" s="53" t="s">
        <v>5</v>
      </c>
      <c r="AE151" s="79">
        <v>1.3684000000000001</v>
      </c>
      <c r="AG151" s="60">
        <v>2022</v>
      </c>
      <c r="AH151" s="53" t="s">
        <v>52</v>
      </c>
      <c r="AI151" s="53" t="s">
        <v>38</v>
      </c>
      <c r="AJ151" s="80">
        <v>1.0798000000000001</v>
      </c>
      <c r="AK151" s="57">
        <f t="shared" si="26"/>
        <v>6</v>
      </c>
    </row>
    <row r="152" spans="28:37" x14ac:dyDescent="0.25">
      <c r="AB152" s="60">
        <v>2018</v>
      </c>
      <c r="AC152" s="53" t="s">
        <v>58</v>
      </c>
      <c r="AD152" s="53" t="s">
        <v>33</v>
      </c>
      <c r="AE152" s="79">
        <v>0.99230000000000007</v>
      </c>
      <c r="AG152" s="60">
        <v>2022</v>
      </c>
      <c r="AH152" s="53" t="s">
        <v>56</v>
      </c>
      <c r="AI152" s="53" t="s">
        <v>38</v>
      </c>
      <c r="AJ152" s="80">
        <v>1.0764</v>
      </c>
      <c r="AK152" s="57">
        <f t="shared" si="26"/>
        <v>7</v>
      </c>
    </row>
    <row r="153" spans="28:37" x14ac:dyDescent="0.25">
      <c r="AB153" s="60">
        <v>2018</v>
      </c>
      <c r="AC153" s="53" t="s">
        <v>58</v>
      </c>
      <c r="AD153" s="53" t="s">
        <v>38</v>
      </c>
      <c r="AE153" s="79">
        <v>1.0512999999999999</v>
      </c>
      <c r="AG153" s="60">
        <v>2022</v>
      </c>
      <c r="AH153" s="53" t="s">
        <v>58</v>
      </c>
      <c r="AI153" s="53" t="s">
        <v>38</v>
      </c>
      <c r="AJ153" s="80">
        <v>1.0669</v>
      </c>
      <c r="AK153" s="57">
        <f t="shared" si="26"/>
        <v>8</v>
      </c>
    </row>
    <row r="154" spans="28:37" x14ac:dyDescent="0.25">
      <c r="AB154" s="60">
        <v>2018</v>
      </c>
      <c r="AC154" s="53" t="s">
        <v>58</v>
      </c>
      <c r="AD154" s="53" t="s">
        <v>42</v>
      </c>
      <c r="AE154" s="79">
        <v>0.20019999999999999</v>
      </c>
      <c r="AG154" s="60">
        <v>2022</v>
      </c>
      <c r="AH154" s="53" t="s">
        <v>60</v>
      </c>
      <c r="AI154" s="53" t="s">
        <v>38</v>
      </c>
      <c r="AJ154" s="80">
        <v>1.0454999999999999</v>
      </c>
      <c r="AK154" s="57">
        <f t="shared" si="26"/>
        <v>9</v>
      </c>
    </row>
    <row r="155" spans="28:37" x14ac:dyDescent="0.25">
      <c r="AB155" s="60">
        <v>2018</v>
      </c>
      <c r="AC155" s="53" t="s">
        <v>58</v>
      </c>
      <c r="AD155" s="53" t="s">
        <v>50</v>
      </c>
      <c r="AE155" s="79">
        <v>0.1744</v>
      </c>
      <c r="AG155" s="60">
        <v>2022</v>
      </c>
      <c r="AH155" s="53" t="s">
        <v>62</v>
      </c>
      <c r="AI155" s="53" t="s">
        <v>38</v>
      </c>
      <c r="AJ155" s="80">
        <v>1.0369999999999999</v>
      </c>
      <c r="AK155" s="57">
        <f t="shared" si="26"/>
        <v>10</v>
      </c>
    </row>
    <row r="156" spans="28:37" x14ac:dyDescent="0.25">
      <c r="AB156" s="60">
        <v>2018</v>
      </c>
      <c r="AC156" s="53" t="s">
        <v>58</v>
      </c>
      <c r="AD156" s="53" t="s">
        <v>54</v>
      </c>
      <c r="AE156" s="79">
        <v>1.9281E-2</v>
      </c>
      <c r="AG156" s="60">
        <v>2022</v>
      </c>
      <c r="AH156" s="53" t="s">
        <v>65</v>
      </c>
      <c r="AI156" s="53" t="s">
        <v>38</v>
      </c>
      <c r="AJ156" s="80">
        <v>1.0114000000000001</v>
      </c>
      <c r="AK156" s="57">
        <f t="shared" si="26"/>
        <v>11</v>
      </c>
    </row>
    <row r="157" spans="28:37" x14ac:dyDescent="0.25">
      <c r="AB157" s="60">
        <v>2018</v>
      </c>
      <c r="AC157" s="53" t="s">
        <v>58</v>
      </c>
      <c r="AD157" s="53" t="s">
        <v>57</v>
      </c>
      <c r="AE157" s="79">
        <v>9.2899999999999995E-5</v>
      </c>
      <c r="AG157" s="60">
        <v>2022</v>
      </c>
      <c r="AH157" s="53" t="s">
        <v>11</v>
      </c>
      <c r="AI157" s="53" t="s">
        <v>38</v>
      </c>
      <c r="AJ157" s="79">
        <v>0.99209999999999998</v>
      </c>
      <c r="AK157" s="57">
        <f t="shared" si="26"/>
        <v>12</v>
      </c>
    </row>
    <row r="158" spans="28:37" x14ac:dyDescent="0.25">
      <c r="AB158" s="60">
        <v>2018</v>
      </c>
      <c r="AC158" s="53" t="s">
        <v>58</v>
      </c>
      <c r="AD158" s="53" t="s">
        <v>59</v>
      </c>
      <c r="AE158" s="79">
        <v>1.2326999999999999E-2</v>
      </c>
      <c r="AG158" s="60">
        <v>2023</v>
      </c>
      <c r="AH158" s="53" t="s">
        <v>8</v>
      </c>
      <c r="AI158" s="53" t="s">
        <v>38</v>
      </c>
      <c r="AJ158" s="80">
        <v>0.98</v>
      </c>
      <c r="AK158" s="57">
        <f t="shared" si="26"/>
        <v>1</v>
      </c>
    </row>
    <row r="159" spans="28:37" x14ac:dyDescent="0.25">
      <c r="AB159" s="60">
        <v>2018</v>
      </c>
      <c r="AC159" s="53" t="s">
        <v>58</v>
      </c>
      <c r="AD159" s="53" t="s">
        <v>61</v>
      </c>
      <c r="AE159" s="79">
        <v>1.2290000000000001E-3</v>
      </c>
      <c r="AG159" s="60">
        <v>2023</v>
      </c>
      <c r="AH159" s="53" t="s">
        <v>36</v>
      </c>
      <c r="AI159" s="53" t="s">
        <v>38</v>
      </c>
      <c r="AJ159" s="80">
        <v>0.99260000000000004</v>
      </c>
      <c r="AK159" s="57">
        <f t="shared" si="26"/>
        <v>2</v>
      </c>
    </row>
    <row r="160" spans="28:37" x14ac:dyDescent="0.25">
      <c r="AB160" s="60">
        <v>2018</v>
      </c>
      <c r="AC160" s="53" t="s">
        <v>58</v>
      </c>
      <c r="AD160" s="53" t="s">
        <v>64</v>
      </c>
      <c r="AE160" s="79">
        <v>0.33299999999999996</v>
      </c>
      <c r="AG160" s="60">
        <v>2023</v>
      </c>
      <c r="AH160" s="53" t="s">
        <v>40</v>
      </c>
      <c r="AI160" s="53" t="s">
        <v>38</v>
      </c>
      <c r="AJ160" s="80">
        <v>0.98140000000000005</v>
      </c>
      <c r="AK160" s="57">
        <f t="shared" si="26"/>
        <v>3</v>
      </c>
    </row>
    <row r="161" spans="28:37" x14ac:dyDescent="0.25">
      <c r="AB161" s="60">
        <v>2018</v>
      </c>
      <c r="AC161" s="53" t="s">
        <v>58</v>
      </c>
      <c r="AD161" s="53" t="s">
        <v>66</v>
      </c>
      <c r="AE161" s="79">
        <v>4.4534000000000004E-2</v>
      </c>
      <c r="AG161" s="60">
        <v>2023</v>
      </c>
      <c r="AH161" s="53" t="s">
        <v>44</v>
      </c>
      <c r="AI161" s="53" t="s">
        <v>38</v>
      </c>
      <c r="AJ161" s="80">
        <v>0.98069999999999991</v>
      </c>
      <c r="AK161" s="57">
        <f t="shared" si="26"/>
        <v>4</v>
      </c>
    </row>
    <row r="162" spans="28:37" x14ac:dyDescent="0.25">
      <c r="AB162" s="60">
        <v>2018</v>
      </c>
      <c r="AC162" s="53" t="s">
        <v>58</v>
      </c>
      <c r="AD162" s="53" t="s">
        <v>67</v>
      </c>
      <c r="AE162" s="79">
        <v>0.90890000000000004</v>
      </c>
      <c r="AG162" s="60">
        <v>2023</v>
      </c>
      <c r="AH162" s="53" t="s">
        <v>48</v>
      </c>
      <c r="AI162" s="53" t="s">
        <v>38</v>
      </c>
      <c r="AJ162" s="80">
        <v>0.99269999999999992</v>
      </c>
      <c r="AK162" s="57">
        <f t="shared" si="26"/>
        <v>5</v>
      </c>
    </row>
    <row r="163" spans="28:37" x14ac:dyDescent="0.25">
      <c r="AB163" s="60">
        <v>2018</v>
      </c>
      <c r="AC163" s="53" t="s">
        <v>58</v>
      </c>
      <c r="AD163" s="53" t="s">
        <v>69</v>
      </c>
      <c r="AE163" s="79">
        <v>2.5579000000000001E-2</v>
      </c>
      <c r="AG163" s="60">
        <v>2023</v>
      </c>
      <c r="AH163" s="53" t="s">
        <v>52</v>
      </c>
      <c r="AI163" s="53" t="s">
        <v>38</v>
      </c>
      <c r="AJ163" s="80">
        <v>1.0232999999999999</v>
      </c>
      <c r="AK163" s="57">
        <f t="shared" si="26"/>
        <v>6</v>
      </c>
    </row>
    <row r="164" spans="28:37" x14ac:dyDescent="0.25">
      <c r="AB164" s="60">
        <v>2018</v>
      </c>
      <c r="AC164" s="53" t="s">
        <v>58</v>
      </c>
      <c r="AD164" s="53" t="s">
        <v>73</v>
      </c>
      <c r="AE164" s="79">
        <v>0.37579999999999997</v>
      </c>
      <c r="AG164" s="60">
        <v>2023</v>
      </c>
      <c r="AH164" s="53" t="s">
        <v>56</v>
      </c>
      <c r="AI164" s="53" t="s">
        <v>38</v>
      </c>
      <c r="AJ164" s="80">
        <v>1.0048999999999999</v>
      </c>
      <c r="AK164" s="57">
        <f t="shared" si="26"/>
        <v>7</v>
      </c>
    </row>
    <row r="165" spans="28:37" x14ac:dyDescent="0.25">
      <c r="AB165" s="60">
        <v>2018</v>
      </c>
      <c r="AC165" s="53" t="s">
        <v>58</v>
      </c>
      <c r="AD165" s="53" t="s">
        <v>75</v>
      </c>
      <c r="AE165" s="79">
        <v>0.36479999999999996</v>
      </c>
      <c r="AG165" s="60">
        <v>2023</v>
      </c>
      <c r="AH165" s="53" t="s">
        <v>58</v>
      </c>
      <c r="AI165" s="53" t="s">
        <v>38</v>
      </c>
      <c r="AJ165" s="80">
        <v>0.99719999999999998</v>
      </c>
      <c r="AK165" s="57">
        <f t="shared" si="26"/>
        <v>8</v>
      </c>
    </row>
    <row r="166" spans="28:37" x14ac:dyDescent="0.25">
      <c r="AB166" s="60">
        <v>2018</v>
      </c>
      <c r="AC166" s="53" t="s">
        <v>58</v>
      </c>
      <c r="AD166" s="53" t="s">
        <v>76</v>
      </c>
      <c r="AE166" s="79">
        <v>1.4127000000000001</v>
      </c>
      <c r="AG166" s="60">
        <v>2023</v>
      </c>
      <c r="AH166" s="53" t="s">
        <v>60</v>
      </c>
      <c r="AI166" s="53" t="s">
        <v>38</v>
      </c>
      <c r="AJ166" s="80">
        <v>1.0121</v>
      </c>
      <c r="AK166" s="57">
        <f t="shared" si="26"/>
        <v>9</v>
      </c>
    </row>
    <row r="167" spans="28:37" x14ac:dyDescent="0.25">
      <c r="AB167" s="60">
        <v>2018</v>
      </c>
      <c r="AC167" s="53" t="s">
        <v>58</v>
      </c>
      <c r="AD167" s="53" t="s">
        <v>78</v>
      </c>
      <c r="AE167" s="79">
        <v>4.1775E-2</v>
      </c>
      <c r="AG167" s="60">
        <v>2023</v>
      </c>
      <c r="AH167" s="53" t="s">
        <v>62</v>
      </c>
      <c r="AI167" s="53" t="s">
        <v>38</v>
      </c>
      <c r="AJ167" s="80">
        <v>0.98719999999999997</v>
      </c>
      <c r="AK167" s="57">
        <f t="shared" si="26"/>
        <v>10</v>
      </c>
    </row>
    <row r="168" spans="28:37" x14ac:dyDescent="0.25">
      <c r="AB168" s="60">
        <v>2018</v>
      </c>
      <c r="AC168" s="53" t="s">
        <v>58</v>
      </c>
      <c r="AD168" s="53" t="s">
        <v>79</v>
      </c>
      <c r="AE168" s="79">
        <v>0.3725</v>
      </c>
      <c r="AG168" s="60">
        <v>2023</v>
      </c>
      <c r="AH168" s="53" t="s">
        <v>65</v>
      </c>
      <c r="AI168" s="53" t="s">
        <v>38</v>
      </c>
      <c r="AJ168" s="80">
        <v>0.98060000000000003</v>
      </c>
      <c r="AK168" s="57">
        <f t="shared" si="26"/>
        <v>11</v>
      </c>
    </row>
    <row r="169" spans="28:37" x14ac:dyDescent="0.25">
      <c r="AB169" s="60">
        <v>2018</v>
      </c>
      <c r="AC169" s="53" t="s">
        <v>58</v>
      </c>
      <c r="AD169" s="53" t="s">
        <v>80</v>
      </c>
      <c r="AE169" s="79">
        <v>5.8729999999999995E-5</v>
      </c>
      <c r="AG169" s="60">
        <v>2023</v>
      </c>
      <c r="AH169" s="53" t="s">
        <v>11</v>
      </c>
      <c r="AI169" s="53" t="s">
        <v>38</v>
      </c>
      <c r="AJ169" s="80">
        <v>0.99690000000000001</v>
      </c>
      <c r="AK169" s="57">
        <f t="shared" si="26"/>
        <v>12</v>
      </c>
    </row>
    <row r="170" spans="28:37" x14ac:dyDescent="0.25">
      <c r="AB170" s="60">
        <v>2018</v>
      </c>
      <c r="AC170" s="53" t="s">
        <v>60</v>
      </c>
      <c r="AD170" s="53" t="s">
        <v>46</v>
      </c>
      <c r="AE170" s="79">
        <v>1.5923</v>
      </c>
      <c r="AG170" s="60">
        <v>2024</v>
      </c>
      <c r="AH170" s="53" t="s">
        <v>8</v>
      </c>
      <c r="AI170" s="53" t="s">
        <v>38</v>
      </c>
      <c r="AJ170" s="79">
        <v>0.99900000000000011</v>
      </c>
      <c r="AK170" s="57">
        <f t="shared" si="26"/>
        <v>1</v>
      </c>
    </row>
    <row r="171" spans="28:37" x14ac:dyDescent="0.25">
      <c r="AB171" s="60">
        <v>2018</v>
      </c>
      <c r="AC171" s="53" t="s">
        <v>60</v>
      </c>
      <c r="AD171" s="53" t="s">
        <v>71</v>
      </c>
      <c r="AE171" s="79">
        <v>1.7879</v>
      </c>
      <c r="AG171" s="60">
        <v>2024</v>
      </c>
      <c r="AH171" s="53" t="s">
        <v>36</v>
      </c>
      <c r="AI171" s="53" t="s">
        <v>38</v>
      </c>
      <c r="AJ171" s="79">
        <v>0.99069999999999991</v>
      </c>
      <c r="AK171" s="57">
        <f t="shared" si="26"/>
        <v>2</v>
      </c>
    </row>
    <row r="172" spans="28:37" x14ac:dyDescent="0.25">
      <c r="AB172" s="60">
        <v>2018</v>
      </c>
      <c r="AC172" s="53" t="s">
        <v>60</v>
      </c>
      <c r="AD172" s="53" t="s">
        <v>5</v>
      </c>
      <c r="AE172" s="79">
        <v>1.3671</v>
      </c>
      <c r="AG172" s="60">
        <v>2024</v>
      </c>
      <c r="AH172" s="53" t="s">
        <v>40</v>
      </c>
      <c r="AI172" s="53" t="s">
        <v>38</v>
      </c>
      <c r="AJ172" s="79">
        <v>0.99250000000000005</v>
      </c>
      <c r="AK172" s="57">
        <f t="shared" si="26"/>
        <v>3</v>
      </c>
    </row>
    <row r="173" spans="28:37" x14ac:dyDescent="0.25">
      <c r="AB173" s="60">
        <v>2018</v>
      </c>
      <c r="AC173" s="53" t="s">
        <v>60</v>
      </c>
      <c r="AD173" s="53" t="s">
        <v>33</v>
      </c>
      <c r="AE173" s="79">
        <v>0.98640000000000005</v>
      </c>
      <c r="AG173" s="60">
        <v>2024</v>
      </c>
      <c r="AH173" s="53" t="s">
        <v>44</v>
      </c>
      <c r="AI173" s="53" t="s">
        <v>38</v>
      </c>
      <c r="AJ173" s="79">
        <v>0.995</v>
      </c>
      <c r="AK173" s="57">
        <f t="shared" si="26"/>
        <v>4</v>
      </c>
    </row>
    <row r="174" spans="28:37" x14ac:dyDescent="0.25">
      <c r="AB174" s="60">
        <v>2018</v>
      </c>
      <c r="AC174" s="53" t="s">
        <v>60</v>
      </c>
      <c r="AD174" s="53" t="s">
        <v>38</v>
      </c>
      <c r="AE174" s="79">
        <v>1.0495999999999999</v>
      </c>
      <c r="AG174" s="60">
        <v>2024</v>
      </c>
      <c r="AH174" s="53" t="s">
        <v>48</v>
      </c>
      <c r="AI174" s="53" t="s">
        <v>38</v>
      </c>
      <c r="AJ174" s="79">
        <v>0.98769999999999991</v>
      </c>
      <c r="AK174" s="57">
        <f t="shared" si="26"/>
        <v>5</v>
      </c>
    </row>
    <row r="175" spans="28:37" x14ac:dyDescent="0.25">
      <c r="AB175" s="60">
        <v>2018</v>
      </c>
      <c r="AC175" s="53" t="s">
        <v>60</v>
      </c>
      <c r="AD175" s="53" t="s">
        <v>42</v>
      </c>
      <c r="AE175" s="79">
        <v>0.1986</v>
      </c>
      <c r="AG175" s="60">
        <v>2024</v>
      </c>
      <c r="AH175" s="53" t="s">
        <v>52</v>
      </c>
      <c r="AI175" s="53" t="s">
        <v>38</v>
      </c>
      <c r="AJ175" s="79">
        <v>0.9899</v>
      </c>
      <c r="AK175" s="57">
        <f t="shared" si="26"/>
        <v>6</v>
      </c>
    </row>
    <row r="176" spans="28:37" x14ac:dyDescent="0.25">
      <c r="AB176" s="60">
        <v>2018</v>
      </c>
      <c r="AC176" s="53" t="s">
        <v>60</v>
      </c>
      <c r="AD176" s="53" t="s">
        <v>50</v>
      </c>
      <c r="AE176" s="79">
        <v>0.17469999999999999</v>
      </c>
      <c r="AG176" s="60">
        <v>2024</v>
      </c>
      <c r="AH176" s="53" t="s">
        <v>56</v>
      </c>
      <c r="AI176" s="53" t="s">
        <v>38</v>
      </c>
      <c r="AJ176" s="79">
        <v>0.97030000000000005</v>
      </c>
      <c r="AK176" s="57">
        <f t="shared" si="26"/>
        <v>7</v>
      </c>
    </row>
    <row r="177" spans="28:37" x14ac:dyDescent="0.25">
      <c r="AB177" s="60">
        <v>2018</v>
      </c>
      <c r="AC177" s="53" t="s">
        <v>60</v>
      </c>
      <c r="AD177" s="53" t="s">
        <v>54</v>
      </c>
      <c r="AE177" s="79">
        <v>1.8849000000000001E-2</v>
      </c>
      <c r="AG177" s="60">
        <v>2024</v>
      </c>
      <c r="AH177" s="53" t="s">
        <v>58</v>
      </c>
      <c r="AI177" s="53" t="s">
        <v>38</v>
      </c>
      <c r="AJ177" s="79">
        <v>0.96620000000000006</v>
      </c>
      <c r="AK177" s="57">
        <f t="shared" si="26"/>
        <v>8</v>
      </c>
    </row>
    <row r="178" spans="28:37" x14ac:dyDescent="0.25">
      <c r="AB178" s="60">
        <v>2018</v>
      </c>
      <c r="AC178" s="53" t="s">
        <v>60</v>
      </c>
      <c r="AD178" s="53" t="s">
        <v>57</v>
      </c>
      <c r="AE178" s="79">
        <v>9.1730000000000004E-5</v>
      </c>
      <c r="AG178" s="60">
        <v>2024</v>
      </c>
      <c r="AH178" s="53" t="s">
        <v>60</v>
      </c>
      <c r="AI178" s="53" t="s">
        <v>38</v>
      </c>
      <c r="AJ178" s="79">
        <v>0.94779999999999998</v>
      </c>
      <c r="AK178" s="57">
        <f t="shared" si="26"/>
        <v>9</v>
      </c>
    </row>
    <row r="179" spans="28:37" x14ac:dyDescent="0.25">
      <c r="AB179" s="60">
        <v>2018</v>
      </c>
      <c r="AC179" s="53" t="s">
        <v>60</v>
      </c>
      <c r="AD179" s="53" t="s">
        <v>59</v>
      </c>
      <c r="AE179" s="79">
        <v>1.2043999999999999E-2</v>
      </c>
      <c r="AG179" s="60">
        <v>2024</v>
      </c>
      <c r="AH179" s="53" t="s">
        <v>62</v>
      </c>
      <c r="AI179" s="53" t="s">
        <v>38</v>
      </c>
      <c r="AJ179" s="79">
        <v>0.95189999999999997</v>
      </c>
      <c r="AK179" s="57">
        <f t="shared" si="26"/>
        <v>10</v>
      </c>
    </row>
    <row r="180" spans="28:37" x14ac:dyDescent="0.25">
      <c r="AB180" s="60">
        <v>2018</v>
      </c>
      <c r="AC180" s="53" t="s">
        <v>60</v>
      </c>
      <c r="AD180" s="53" t="s">
        <v>61</v>
      </c>
      <c r="AE180" s="79">
        <v>1.2330000000000002E-3</v>
      </c>
      <c r="AG180" s="60">
        <v>2024</v>
      </c>
      <c r="AH180" s="53" t="s">
        <v>65</v>
      </c>
      <c r="AI180" s="53" t="s">
        <v>38</v>
      </c>
      <c r="AJ180" s="79">
        <v>0.95760000000000001</v>
      </c>
      <c r="AK180" s="57">
        <f t="shared" si="26"/>
        <v>11</v>
      </c>
    </row>
    <row r="181" spans="28:37" x14ac:dyDescent="0.25">
      <c r="AB181" s="60">
        <v>2018</v>
      </c>
      <c r="AC181" s="53" t="s">
        <v>60</v>
      </c>
      <c r="AD181" s="53" t="s">
        <v>64</v>
      </c>
      <c r="AE181" s="79">
        <v>0.33020000000000005</v>
      </c>
      <c r="AG181" s="60">
        <v>2024</v>
      </c>
      <c r="AH181" s="53" t="s">
        <v>11</v>
      </c>
      <c r="AI181" s="53" t="s">
        <v>38</v>
      </c>
      <c r="AJ181" s="82">
        <v>0.94790000000000008</v>
      </c>
      <c r="AK181" s="57">
        <f t="shared" si="26"/>
        <v>12</v>
      </c>
    </row>
    <row r="182" spans="28:37" x14ac:dyDescent="0.25">
      <c r="AB182" s="60">
        <v>2018</v>
      </c>
      <c r="AC182" s="53" t="s">
        <v>60</v>
      </c>
      <c r="AD182" s="53" t="s">
        <v>66</v>
      </c>
      <c r="AE182" s="79">
        <v>4.4843000000000001E-2</v>
      </c>
      <c r="AG182" s="60">
        <v>2025</v>
      </c>
      <c r="AH182" s="53" t="s">
        <v>8</v>
      </c>
      <c r="AI182" s="53" t="s">
        <v>38</v>
      </c>
      <c r="AJ182" s="79">
        <v>0.93559999999999999</v>
      </c>
      <c r="AK182" s="57">
        <f t="shared" si="26"/>
        <v>1</v>
      </c>
    </row>
    <row r="183" spans="28:37" x14ac:dyDescent="0.25">
      <c r="AB183" s="60">
        <v>2018</v>
      </c>
      <c r="AC183" s="53" t="s">
        <v>60</v>
      </c>
      <c r="AD183" s="53" t="s">
        <v>67</v>
      </c>
      <c r="AE183" s="79">
        <v>0.90370000000000006</v>
      </c>
      <c r="AG183" s="60">
        <v>2025</v>
      </c>
      <c r="AH183" s="53" t="s">
        <v>36</v>
      </c>
      <c r="AI183" s="53" t="s">
        <v>38</v>
      </c>
      <c r="AJ183" s="79">
        <v>0.93389999999999995</v>
      </c>
      <c r="AK183" s="57">
        <f t="shared" si="26"/>
        <v>2</v>
      </c>
    </row>
    <row r="184" spans="28:37" x14ac:dyDescent="0.25">
      <c r="AB184" s="60">
        <v>2018</v>
      </c>
      <c r="AC184" s="53" t="s">
        <v>60</v>
      </c>
      <c r="AD184" s="53" t="s">
        <v>69</v>
      </c>
      <c r="AE184" s="79">
        <v>2.5274000000000001E-2</v>
      </c>
      <c r="AG184" s="60">
        <v>2025</v>
      </c>
      <c r="AH184" s="53" t="s">
        <v>40</v>
      </c>
      <c r="AI184" s="53" t="s">
        <v>38</v>
      </c>
      <c r="AJ184" s="79">
        <v>0.93689999999999996</v>
      </c>
      <c r="AK184" s="57">
        <f t="shared" si="26"/>
        <v>3</v>
      </c>
    </row>
    <row r="185" spans="28:37" x14ac:dyDescent="0.25">
      <c r="AB185" s="60">
        <v>2018</v>
      </c>
      <c r="AC185" s="53" t="s">
        <v>60</v>
      </c>
      <c r="AD185" s="53" t="s">
        <v>73</v>
      </c>
      <c r="AE185" s="79">
        <v>0.37549999999999994</v>
      </c>
      <c r="AG185" s="60">
        <v>2025</v>
      </c>
      <c r="AH185" s="53" t="s">
        <v>44</v>
      </c>
      <c r="AI185" s="53" t="s">
        <v>38</v>
      </c>
      <c r="AJ185" s="79">
        <v>0.94469999999999998</v>
      </c>
      <c r="AK185" s="57">
        <f t="shared" si="26"/>
        <v>4</v>
      </c>
    </row>
    <row r="186" spans="28:37" x14ac:dyDescent="0.25">
      <c r="AB186" s="60">
        <v>2018</v>
      </c>
      <c r="AC186" s="53" t="s">
        <v>60</v>
      </c>
      <c r="AD186" s="53" t="s">
        <v>75</v>
      </c>
      <c r="AE186" s="79">
        <v>0.36450000000000005</v>
      </c>
      <c r="AG186" s="60">
        <v>2025</v>
      </c>
      <c r="AH186" s="53" t="s">
        <v>48</v>
      </c>
      <c r="AI186" s="53" t="s">
        <v>38</v>
      </c>
      <c r="AJ186" s="79">
        <v>0.93220000000000003</v>
      </c>
      <c r="AK186" s="57">
        <f t="shared" si="26"/>
        <v>5</v>
      </c>
    </row>
    <row r="187" spans="28:37" x14ac:dyDescent="0.25">
      <c r="AB187" s="60">
        <v>2018</v>
      </c>
      <c r="AC187" s="53" t="s">
        <v>60</v>
      </c>
      <c r="AD187" s="53" t="s">
        <v>76</v>
      </c>
      <c r="AE187" s="79">
        <v>1.3996999999999999</v>
      </c>
      <c r="AG187" s="60">
        <v>2025</v>
      </c>
      <c r="AH187" s="53" t="s">
        <v>52</v>
      </c>
      <c r="AI187" s="53" t="s">
        <v>38</v>
      </c>
      <c r="AJ187" s="79">
        <v>0.9326000000000001</v>
      </c>
      <c r="AK187" s="57">
        <f t="shared" si="26"/>
        <v>6</v>
      </c>
    </row>
    <row r="188" spans="28:37" x14ac:dyDescent="0.25">
      <c r="AB188" s="60">
        <v>2018</v>
      </c>
      <c r="AC188" s="53" t="s">
        <v>60</v>
      </c>
      <c r="AD188" s="53" t="s">
        <v>78</v>
      </c>
      <c r="AE188" s="79">
        <v>4.2244999999999998E-2</v>
      </c>
      <c r="AG188" s="60">
        <v>2025</v>
      </c>
      <c r="AH188" s="53" t="s">
        <v>56</v>
      </c>
      <c r="AI188" s="53" t="s">
        <v>38</v>
      </c>
      <c r="AJ188" s="79">
        <v>0.93650000000000011</v>
      </c>
      <c r="AK188" s="57">
        <f t="shared" si="26"/>
        <v>7</v>
      </c>
    </row>
    <row r="189" spans="28:37" x14ac:dyDescent="0.25">
      <c r="AB189" s="60">
        <v>2018</v>
      </c>
      <c r="AC189" s="53" t="s">
        <v>60</v>
      </c>
      <c r="AD189" s="53" t="s">
        <v>79</v>
      </c>
      <c r="AE189" s="79">
        <v>0.37219999999999998</v>
      </c>
      <c r="AG189" s="60">
        <v>2025</v>
      </c>
      <c r="AH189" s="53" t="s">
        <v>58</v>
      </c>
      <c r="AI189" s="53" t="s">
        <v>38</v>
      </c>
      <c r="AJ189" s="79">
        <v>0.93299999999999994</v>
      </c>
      <c r="AK189" s="57">
        <f t="shared" si="26"/>
        <v>8</v>
      </c>
    </row>
    <row r="190" spans="28:37" x14ac:dyDescent="0.25">
      <c r="AB190" s="60">
        <v>2018</v>
      </c>
      <c r="AC190" s="53" t="s">
        <v>60</v>
      </c>
      <c r="AD190" s="53" t="s">
        <v>80</v>
      </c>
      <c r="AE190" s="79">
        <v>5.8599999999999995E-5</v>
      </c>
      <c r="AG190" s="60">
        <v>2025</v>
      </c>
      <c r="AH190" s="53" t="s">
        <v>60</v>
      </c>
      <c r="AI190" s="53" t="s">
        <v>38</v>
      </c>
      <c r="AJ190" s="79">
        <v>0.92790000000000006</v>
      </c>
      <c r="AK190" s="57">
        <f t="shared" si="26"/>
        <v>9</v>
      </c>
    </row>
    <row r="191" spans="28:37" x14ac:dyDescent="0.25">
      <c r="AB191" s="60">
        <v>2018</v>
      </c>
      <c r="AC191" s="53" t="s">
        <v>62</v>
      </c>
      <c r="AD191" s="53" t="s">
        <v>46</v>
      </c>
      <c r="AE191" s="79">
        <v>1.5724</v>
      </c>
      <c r="AG191" s="60">
        <v>2025</v>
      </c>
      <c r="AH191" s="53" t="s">
        <v>62</v>
      </c>
      <c r="AI191" s="53" t="s">
        <v>38</v>
      </c>
      <c r="AJ191" s="79">
        <v>0.9294</v>
      </c>
      <c r="AK191" s="57">
        <f t="shared" si="26"/>
        <v>10</v>
      </c>
    </row>
    <row r="192" spans="28:37" x14ac:dyDescent="0.25">
      <c r="AB192" s="60">
        <v>2018</v>
      </c>
      <c r="AC192" s="53" t="s">
        <v>62</v>
      </c>
      <c r="AD192" s="53" t="s">
        <v>71</v>
      </c>
      <c r="AE192" s="79">
        <v>1.7616000000000001</v>
      </c>
      <c r="AG192" s="60">
        <v>2025</v>
      </c>
      <c r="AH192" s="53" t="s">
        <v>65</v>
      </c>
      <c r="AI192" s="53" t="s">
        <v>38</v>
      </c>
      <c r="AJ192" s="79">
        <v>0.92390000000000005</v>
      </c>
      <c r="AK192" s="57">
        <f t="shared" si="26"/>
        <v>11</v>
      </c>
    </row>
    <row r="193" spans="28:37" x14ac:dyDescent="0.25">
      <c r="AB193" s="60">
        <v>2018</v>
      </c>
      <c r="AC193" s="53" t="s">
        <v>62</v>
      </c>
      <c r="AD193" s="53" t="s">
        <v>5</v>
      </c>
      <c r="AE193" s="79">
        <v>1.3865000000000001</v>
      </c>
      <c r="AG193" s="60">
        <v>2025</v>
      </c>
      <c r="AH193" s="53" t="s">
        <v>11</v>
      </c>
      <c r="AI193" s="53" t="s">
        <v>38</v>
      </c>
      <c r="AJ193" s="79">
        <v>0.9375</v>
      </c>
      <c r="AK193" s="57">
        <f t="shared" si="26"/>
        <v>12</v>
      </c>
    </row>
    <row r="194" spans="28:37" x14ac:dyDescent="0.25">
      <c r="AB194" s="60">
        <v>2018</v>
      </c>
      <c r="AC194" s="53" t="s">
        <v>62</v>
      </c>
      <c r="AD194" s="53" t="s">
        <v>33</v>
      </c>
      <c r="AE194" s="79">
        <v>0.98250000000000004</v>
      </c>
      <c r="AG194" s="60">
        <v>2018</v>
      </c>
      <c r="AH194" s="53" t="s">
        <v>8</v>
      </c>
      <c r="AI194" s="53" t="s">
        <v>42</v>
      </c>
      <c r="AJ194" s="79">
        <v>0.20699999999999999</v>
      </c>
      <c r="AK194" s="57">
        <f t="shared" ref="AK194:AK257" si="27">VLOOKUP(AH194,AM:AN,2,FALSE)</f>
        <v>1</v>
      </c>
    </row>
    <row r="195" spans="28:37" x14ac:dyDescent="0.25">
      <c r="AB195" s="60">
        <v>2018</v>
      </c>
      <c r="AC195" s="53" t="s">
        <v>62</v>
      </c>
      <c r="AD195" s="53" t="s">
        <v>38</v>
      </c>
      <c r="AE195" s="79">
        <v>1.0566</v>
      </c>
      <c r="AG195" s="60">
        <v>2018</v>
      </c>
      <c r="AH195" s="53" t="s">
        <v>36</v>
      </c>
      <c r="AI195" s="53" t="s">
        <v>42</v>
      </c>
      <c r="AJ195" s="79">
        <v>0.20949999999999999</v>
      </c>
      <c r="AK195" s="57">
        <f t="shared" si="27"/>
        <v>2</v>
      </c>
    </row>
    <row r="196" spans="28:37" x14ac:dyDescent="0.25">
      <c r="AB196" s="60">
        <v>2018</v>
      </c>
      <c r="AC196" s="53" t="s">
        <v>62</v>
      </c>
      <c r="AD196" s="53" t="s">
        <v>42</v>
      </c>
      <c r="AE196" s="79">
        <v>0.19899999999999998</v>
      </c>
      <c r="AG196" s="60">
        <v>2018</v>
      </c>
      <c r="AH196" s="53" t="s">
        <v>40</v>
      </c>
      <c r="AI196" s="53" t="s">
        <v>42</v>
      </c>
      <c r="AJ196" s="79">
        <v>0.2084</v>
      </c>
      <c r="AK196" s="57">
        <f t="shared" si="27"/>
        <v>3</v>
      </c>
    </row>
    <row r="197" spans="28:37" x14ac:dyDescent="0.25">
      <c r="AB197" s="60">
        <v>2018</v>
      </c>
      <c r="AC197" s="53" t="s">
        <v>62</v>
      </c>
      <c r="AD197" s="53" t="s">
        <v>50</v>
      </c>
      <c r="AE197" s="79">
        <v>0.17670000000000002</v>
      </c>
      <c r="AG197" s="60">
        <v>2018</v>
      </c>
      <c r="AH197" s="53" t="s">
        <v>44</v>
      </c>
      <c r="AI197" s="53" t="s">
        <v>42</v>
      </c>
      <c r="AJ197" s="79">
        <v>0.20899999999999999</v>
      </c>
      <c r="AK197" s="57">
        <f t="shared" si="27"/>
        <v>4</v>
      </c>
    </row>
    <row r="198" spans="28:37" x14ac:dyDescent="0.25">
      <c r="AB198" s="60">
        <v>2018</v>
      </c>
      <c r="AC198" s="53" t="s">
        <v>62</v>
      </c>
      <c r="AD198" s="53" t="s">
        <v>54</v>
      </c>
      <c r="AE198" s="79">
        <v>1.8745000000000001E-2</v>
      </c>
      <c r="AG198" s="60">
        <v>2018</v>
      </c>
      <c r="AH198" s="53" t="s">
        <v>48</v>
      </c>
      <c r="AI198" s="53" t="s">
        <v>42</v>
      </c>
      <c r="AJ198" s="79">
        <v>0.2089</v>
      </c>
      <c r="AK198" s="57">
        <f t="shared" si="27"/>
        <v>5</v>
      </c>
    </row>
    <row r="199" spans="28:37" x14ac:dyDescent="0.25">
      <c r="AB199" s="60">
        <v>2018</v>
      </c>
      <c r="AC199" s="53" t="s">
        <v>62</v>
      </c>
      <c r="AD199" s="53" t="s">
        <v>57</v>
      </c>
      <c r="AE199" s="79">
        <v>9.109000000000001E-5</v>
      </c>
      <c r="AG199" s="60">
        <v>2018</v>
      </c>
      <c r="AH199" s="53" t="s">
        <v>52</v>
      </c>
      <c r="AI199" s="53" t="s">
        <v>42</v>
      </c>
      <c r="AJ199" s="79">
        <v>0.20620000000000002</v>
      </c>
      <c r="AK199" s="57">
        <f t="shared" si="27"/>
        <v>6</v>
      </c>
    </row>
    <row r="200" spans="28:37" x14ac:dyDescent="0.25">
      <c r="AB200" s="60">
        <v>2018</v>
      </c>
      <c r="AC200" s="53" t="s">
        <v>62</v>
      </c>
      <c r="AD200" s="53" t="s">
        <v>59</v>
      </c>
      <c r="AE200" s="79">
        <v>1.2244999999999999E-2</v>
      </c>
      <c r="AG200" s="60">
        <v>2018</v>
      </c>
      <c r="AH200" s="53" t="s">
        <v>56</v>
      </c>
      <c r="AI200" s="53" t="s">
        <v>42</v>
      </c>
      <c r="AJ200" s="79">
        <v>0.1996</v>
      </c>
      <c r="AK200" s="57">
        <f t="shared" si="27"/>
        <v>7</v>
      </c>
    </row>
    <row r="201" spans="28:37" x14ac:dyDescent="0.25">
      <c r="AB201" s="60">
        <v>2018</v>
      </c>
      <c r="AC201" s="53" t="s">
        <v>62</v>
      </c>
      <c r="AD201" s="53" t="s">
        <v>61</v>
      </c>
      <c r="AE201" s="79">
        <v>1.2160000000000001E-3</v>
      </c>
      <c r="AG201" s="60">
        <v>2018</v>
      </c>
      <c r="AH201" s="53" t="s">
        <v>58</v>
      </c>
      <c r="AI201" s="53" t="s">
        <v>42</v>
      </c>
      <c r="AJ201" s="79">
        <v>0.20019999999999999</v>
      </c>
      <c r="AK201" s="57">
        <f t="shared" si="27"/>
        <v>8</v>
      </c>
    </row>
    <row r="202" spans="28:37" x14ac:dyDescent="0.25">
      <c r="AB202" s="60">
        <v>2018</v>
      </c>
      <c r="AC202" s="53" t="s">
        <v>62</v>
      </c>
      <c r="AD202" s="53" t="s">
        <v>64</v>
      </c>
      <c r="AE202" s="79">
        <v>0.33149999999999996</v>
      </c>
      <c r="AG202" s="60">
        <v>2018</v>
      </c>
      <c r="AH202" s="53" t="s">
        <v>60</v>
      </c>
      <c r="AI202" s="53" t="s">
        <v>42</v>
      </c>
      <c r="AJ202" s="79">
        <v>0.1986</v>
      </c>
      <c r="AK202" s="57">
        <f t="shared" si="27"/>
        <v>9</v>
      </c>
    </row>
    <row r="203" spans="28:37" x14ac:dyDescent="0.25">
      <c r="AB203" s="60">
        <v>2018</v>
      </c>
      <c r="AC203" s="53" t="s">
        <v>62</v>
      </c>
      <c r="AD203" s="53" t="s">
        <v>66</v>
      </c>
      <c r="AE203" s="79">
        <v>4.4810999999999997E-2</v>
      </c>
      <c r="AG203" s="60">
        <v>2018</v>
      </c>
      <c r="AH203" s="53" t="s">
        <v>62</v>
      </c>
      <c r="AI203" s="53" t="s">
        <v>42</v>
      </c>
      <c r="AJ203" s="79">
        <v>0.19899999999999998</v>
      </c>
      <c r="AK203" s="57">
        <f t="shared" si="27"/>
        <v>10</v>
      </c>
    </row>
    <row r="204" spans="28:37" x14ac:dyDescent="0.25">
      <c r="AB204" s="60">
        <v>2018</v>
      </c>
      <c r="AC204" s="53" t="s">
        <v>62</v>
      </c>
      <c r="AD204" s="53" t="s">
        <v>67</v>
      </c>
      <c r="AE204" s="79">
        <v>0.90739999999999998</v>
      </c>
      <c r="AG204" s="60">
        <v>2018</v>
      </c>
      <c r="AH204" s="53" t="s">
        <v>65</v>
      </c>
      <c r="AI204" s="53" t="s">
        <v>42</v>
      </c>
      <c r="AJ204" s="79">
        <v>0.19739999999999999</v>
      </c>
      <c r="AK204" s="57">
        <f t="shared" si="27"/>
        <v>11</v>
      </c>
    </row>
    <row r="205" spans="28:37" x14ac:dyDescent="0.25">
      <c r="AB205" s="60">
        <v>2018</v>
      </c>
      <c r="AC205" s="53" t="s">
        <v>62</v>
      </c>
      <c r="AD205" s="53" t="s">
        <v>69</v>
      </c>
      <c r="AE205" s="79">
        <v>2.5903999999999996E-2</v>
      </c>
      <c r="AG205" s="60">
        <v>2018</v>
      </c>
      <c r="AH205" s="53" t="s">
        <v>11</v>
      </c>
      <c r="AI205" s="53" t="s">
        <v>42</v>
      </c>
      <c r="AJ205" s="79">
        <v>0.19839999999999999</v>
      </c>
      <c r="AK205" s="57">
        <f t="shared" si="27"/>
        <v>12</v>
      </c>
    </row>
    <row r="206" spans="28:37" x14ac:dyDescent="0.25">
      <c r="AB206" s="60">
        <v>2018</v>
      </c>
      <c r="AC206" s="53" t="s">
        <v>62</v>
      </c>
      <c r="AD206" s="53" t="s">
        <v>73</v>
      </c>
      <c r="AE206" s="79">
        <v>0.38079999999999997</v>
      </c>
      <c r="AG206" s="60">
        <v>2019</v>
      </c>
      <c r="AH206" s="53" t="s">
        <v>8</v>
      </c>
      <c r="AI206" s="53" t="s">
        <v>42</v>
      </c>
      <c r="AJ206" s="79">
        <v>0.2009</v>
      </c>
      <c r="AK206" s="57">
        <f t="shared" si="27"/>
        <v>1</v>
      </c>
    </row>
    <row r="207" spans="28:37" x14ac:dyDescent="0.25">
      <c r="AB207" s="60">
        <v>2018</v>
      </c>
      <c r="AC207" s="53" t="s">
        <v>62</v>
      </c>
      <c r="AD207" s="53" t="s">
        <v>75</v>
      </c>
      <c r="AE207" s="79">
        <v>0.36959999999999998</v>
      </c>
      <c r="AG207" s="60">
        <v>2019</v>
      </c>
      <c r="AH207" s="53" t="s">
        <v>36</v>
      </c>
      <c r="AI207" s="53" t="s">
        <v>42</v>
      </c>
      <c r="AJ207" s="79">
        <v>0.20180000000000001</v>
      </c>
      <c r="AK207" s="57">
        <f t="shared" si="27"/>
        <v>2</v>
      </c>
    </row>
    <row r="208" spans="28:37" x14ac:dyDescent="0.25">
      <c r="AB208" s="60">
        <v>2018</v>
      </c>
      <c r="AC208" s="53" t="s">
        <v>62</v>
      </c>
      <c r="AD208" s="53" t="s">
        <v>76</v>
      </c>
      <c r="AE208" s="79">
        <v>1.3791</v>
      </c>
      <c r="AG208" s="60">
        <v>2019</v>
      </c>
      <c r="AH208" s="53" t="s">
        <v>40</v>
      </c>
      <c r="AI208" s="53" t="s">
        <v>42</v>
      </c>
      <c r="AJ208" s="79">
        <v>0.2016</v>
      </c>
      <c r="AK208" s="57">
        <f t="shared" si="27"/>
        <v>3</v>
      </c>
    </row>
    <row r="209" spans="28:37" x14ac:dyDescent="0.25">
      <c r="AB209" s="60">
        <v>2018</v>
      </c>
      <c r="AC209" s="53" t="s">
        <v>62</v>
      </c>
      <c r="AD209" s="53" t="s">
        <v>78</v>
      </c>
      <c r="AE209" s="79">
        <v>4.1685E-2</v>
      </c>
      <c r="AG209" s="60">
        <v>2019</v>
      </c>
      <c r="AH209" s="53" t="s">
        <v>44</v>
      </c>
      <c r="AI209" s="53" t="s">
        <v>42</v>
      </c>
      <c r="AJ209" s="79">
        <v>0.2021</v>
      </c>
      <c r="AK209" s="57">
        <f t="shared" si="27"/>
        <v>4</v>
      </c>
    </row>
    <row r="210" spans="28:37" x14ac:dyDescent="0.25">
      <c r="AB210" s="60">
        <v>2018</v>
      </c>
      <c r="AC210" s="53" t="s">
        <v>62</v>
      </c>
      <c r="AD210" s="53" t="s">
        <v>79</v>
      </c>
      <c r="AE210" s="79">
        <v>0.3775</v>
      </c>
      <c r="AG210" s="60">
        <v>2019</v>
      </c>
      <c r="AH210" s="53" t="s">
        <v>48</v>
      </c>
      <c r="AI210" s="53" t="s">
        <v>42</v>
      </c>
      <c r="AJ210" s="79">
        <v>0.1996</v>
      </c>
      <c r="AK210" s="57">
        <f t="shared" si="27"/>
        <v>5</v>
      </c>
    </row>
    <row r="211" spans="28:37" x14ac:dyDescent="0.25">
      <c r="AB211" s="60">
        <v>2018</v>
      </c>
      <c r="AC211" s="53" t="s">
        <v>62</v>
      </c>
      <c r="AD211" s="53" t="s">
        <v>80</v>
      </c>
      <c r="AE211" s="79">
        <v>5.9389999999999999E-5</v>
      </c>
      <c r="AG211" s="60">
        <v>2019</v>
      </c>
      <c r="AH211" s="53" t="s">
        <v>52</v>
      </c>
      <c r="AI211" s="53" t="s">
        <v>42</v>
      </c>
      <c r="AJ211" s="79">
        <v>0.19690000000000002</v>
      </c>
      <c r="AK211" s="57">
        <f t="shared" si="27"/>
        <v>6</v>
      </c>
    </row>
    <row r="212" spans="28:37" x14ac:dyDescent="0.25">
      <c r="AB212" s="60">
        <v>2018</v>
      </c>
      <c r="AC212" s="53" t="s">
        <v>65</v>
      </c>
      <c r="AD212" s="53" t="s">
        <v>46</v>
      </c>
      <c r="AE212" s="79">
        <v>1.5616000000000001</v>
      </c>
      <c r="AG212" s="60">
        <v>2019</v>
      </c>
      <c r="AH212" s="53" t="s">
        <v>56</v>
      </c>
      <c r="AI212" s="53" t="s">
        <v>42</v>
      </c>
      <c r="AJ212" s="79">
        <v>0.19899999999999998</v>
      </c>
      <c r="AK212" s="57">
        <f t="shared" si="27"/>
        <v>7</v>
      </c>
    </row>
    <row r="213" spans="28:37" x14ac:dyDescent="0.25">
      <c r="AB213" s="60">
        <v>2018</v>
      </c>
      <c r="AC213" s="53" t="s">
        <v>65</v>
      </c>
      <c r="AD213" s="53" t="s">
        <v>71</v>
      </c>
      <c r="AE213" s="79">
        <v>1.7513000000000001</v>
      </c>
      <c r="AG213" s="60">
        <v>2019</v>
      </c>
      <c r="AH213" s="53" t="s">
        <v>58</v>
      </c>
      <c r="AI213" s="53" t="s">
        <v>42</v>
      </c>
      <c r="AJ213" s="79">
        <v>0.19420000000000001</v>
      </c>
      <c r="AK213" s="57">
        <f t="shared" si="27"/>
        <v>8</v>
      </c>
    </row>
    <row r="214" spans="28:37" x14ac:dyDescent="0.25">
      <c r="AB214" s="60">
        <v>2018</v>
      </c>
      <c r="AC214" s="53" t="s">
        <v>65</v>
      </c>
      <c r="AD214" s="53" t="s">
        <v>5</v>
      </c>
      <c r="AE214" s="79">
        <v>1.3705000000000001</v>
      </c>
      <c r="AG214" s="60">
        <v>2019</v>
      </c>
      <c r="AH214" s="53" t="s">
        <v>60</v>
      </c>
      <c r="AI214" s="53" t="s">
        <v>42</v>
      </c>
      <c r="AJ214" s="79">
        <v>0.19390000000000002</v>
      </c>
      <c r="AK214" s="57">
        <f t="shared" si="27"/>
        <v>9</v>
      </c>
    </row>
    <row r="215" spans="28:37" x14ac:dyDescent="0.25">
      <c r="AB215" s="60">
        <v>2018</v>
      </c>
      <c r="AC215" s="53" t="s">
        <v>65</v>
      </c>
      <c r="AD215" s="53" t="s">
        <v>33</v>
      </c>
      <c r="AE215" s="79">
        <v>1.0029999999999999</v>
      </c>
      <c r="AG215" s="60">
        <v>2019</v>
      </c>
      <c r="AH215" s="53" t="s">
        <v>62</v>
      </c>
      <c r="AI215" s="53" t="s">
        <v>42</v>
      </c>
      <c r="AJ215" s="79">
        <v>0.19320000000000001</v>
      </c>
      <c r="AK215" s="57">
        <f t="shared" si="27"/>
        <v>10</v>
      </c>
    </row>
    <row r="216" spans="28:37" x14ac:dyDescent="0.25">
      <c r="AB216" s="60">
        <v>2018</v>
      </c>
      <c r="AC216" s="53" t="s">
        <v>65</v>
      </c>
      <c r="AD216" s="53" t="s">
        <v>38</v>
      </c>
      <c r="AE216" s="79">
        <v>1.0317000000000001</v>
      </c>
      <c r="AG216" s="60">
        <v>2019</v>
      </c>
      <c r="AH216" s="53" t="s">
        <v>65</v>
      </c>
      <c r="AI216" s="53" t="s">
        <v>42</v>
      </c>
      <c r="AJ216" s="79">
        <v>0.1943</v>
      </c>
      <c r="AK216" s="57">
        <f t="shared" si="27"/>
        <v>11</v>
      </c>
    </row>
    <row r="217" spans="28:37" x14ac:dyDescent="0.25">
      <c r="AB217" s="60">
        <v>2018</v>
      </c>
      <c r="AC217" s="53" t="s">
        <v>65</v>
      </c>
      <c r="AD217" s="53" t="s">
        <v>42</v>
      </c>
      <c r="AE217" s="79">
        <v>0.19739999999999999</v>
      </c>
      <c r="AG217" s="60">
        <v>2019</v>
      </c>
      <c r="AH217" s="53" t="s">
        <v>11</v>
      </c>
      <c r="AI217" s="53" t="s">
        <v>42</v>
      </c>
      <c r="AJ217" s="79">
        <v>0.19309999999999999</v>
      </c>
      <c r="AK217" s="57">
        <f t="shared" si="27"/>
        <v>12</v>
      </c>
    </row>
    <row r="218" spans="28:37" x14ac:dyDescent="0.25">
      <c r="AB218" s="60">
        <v>2018</v>
      </c>
      <c r="AC218" s="53" t="s">
        <v>65</v>
      </c>
      <c r="AD218" s="53" t="s">
        <v>50</v>
      </c>
      <c r="AE218" s="79">
        <v>0.17519999999999999</v>
      </c>
      <c r="AG218" s="60">
        <v>2020</v>
      </c>
      <c r="AH218" s="53" t="s">
        <v>8</v>
      </c>
      <c r="AI218" s="53" t="s">
        <v>42</v>
      </c>
      <c r="AJ218" s="80">
        <v>0.1963</v>
      </c>
      <c r="AK218" s="57">
        <f t="shared" si="27"/>
        <v>1</v>
      </c>
    </row>
    <row r="219" spans="28:37" x14ac:dyDescent="0.25">
      <c r="AB219" s="60">
        <v>2018</v>
      </c>
      <c r="AC219" s="53" t="s">
        <v>65</v>
      </c>
      <c r="AD219" s="53" t="s">
        <v>54</v>
      </c>
      <c r="AE219" s="79">
        <v>1.9663E-2</v>
      </c>
      <c r="AG219" s="60">
        <v>2020</v>
      </c>
      <c r="AH219" s="53" t="s">
        <v>36</v>
      </c>
      <c r="AI219" s="53" t="s">
        <v>42</v>
      </c>
      <c r="AJ219" s="80">
        <v>0.19940000000000002</v>
      </c>
      <c r="AK219" s="57">
        <f t="shared" si="27"/>
        <v>2</v>
      </c>
    </row>
    <row r="220" spans="28:37" x14ac:dyDescent="0.25">
      <c r="AB220" s="60">
        <v>2018</v>
      </c>
      <c r="AC220" s="53" t="s">
        <v>65</v>
      </c>
      <c r="AD220" s="53" t="s">
        <v>57</v>
      </c>
      <c r="AE220" s="79">
        <v>9.5860000000000007E-5</v>
      </c>
      <c r="AG220" s="60">
        <v>2020</v>
      </c>
      <c r="AH220" s="53" t="s">
        <v>40</v>
      </c>
      <c r="AI220" s="53" t="s">
        <v>42</v>
      </c>
      <c r="AJ220" s="80">
        <v>0.20100000000000001</v>
      </c>
      <c r="AK220" s="57">
        <f t="shared" si="27"/>
        <v>3</v>
      </c>
    </row>
    <row r="221" spans="28:37" x14ac:dyDescent="0.25">
      <c r="AB221" s="60">
        <v>2018</v>
      </c>
      <c r="AC221" s="53" t="s">
        <v>65</v>
      </c>
      <c r="AD221" s="53" t="s">
        <v>59</v>
      </c>
      <c r="AE221" s="79">
        <v>1.2084999999999999E-2</v>
      </c>
      <c r="AG221" s="60">
        <v>2020</v>
      </c>
      <c r="AH221" s="53" t="s">
        <v>44</v>
      </c>
      <c r="AI221" s="53" t="s">
        <v>42</v>
      </c>
      <c r="AJ221" s="80">
        <v>0.19989999999999999</v>
      </c>
      <c r="AK221" s="57">
        <f t="shared" si="27"/>
        <v>4</v>
      </c>
    </row>
    <row r="222" spans="28:37" x14ac:dyDescent="0.25">
      <c r="AB222" s="60">
        <v>2018</v>
      </c>
      <c r="AC222" s="53" t="s">
        <v>65</v>
      </c>
      <c r="AD222" s="53" t="s">
        <v>61</v>
      </c>
      <c r="AE222" s="79">
        <v>1.224E-3</v>
      </c>
      <c r="AG222" s="60">
        <v>2020</v>
      </c>
      <c r="AH222" s="53" t="s">
        <v>48</v>
      </c>
      <c r="AI222" s="53" t="s">
        <v>42</v>
      </c>
      <c r="AJ222" s="79">
        <v>0.1978</v>
      </c>
      <c r="AK222" s="57">
        <f t="shared" si="27"/>
        <v>5</v>
      </c>
    </row>
    <row r="223" spans="28:37" x14ac:dyDescent="0.25">
      <c r="AB223" s="60">
        <v>2018</v>
      </c>
      <c r="AC223" s="53" t="s">
        <v>65</v>
      </c>
      <c r="AD223" s="53" t="s">
        <v>64</v>
      </c>
      <c r="AE223" s="79">
        <v>0.32719999999999999</v>
      </c>
      <c r="AG223" s="60">
        <v>2020</v>
      </c>
      <c r="AH223" s="53" t="s">
        <v>52</v>
      </c>
      <c r="AI223" s="53" t="s">
        <v>42</v>
      </c>
      <c r="AJ223" s="80">
        <v>0.1971</v>
      </c>
      <c r="AK223" s="57">
        <f t="shared" si="27"/>
        <v>6</v>
      </c>
    </row>
    <row r="224" spans="28:37" x14ac:dyDescent="0.25">
      <c r="AB224" s="60">
        <v>2018</v>
      </c>
      <c r="AC224" s="53" t="s">
        <v>65</v>
      </c>
      <c r="AD224" s="53" t="s">
        <v>66</v>
      </c>
      <c r="AE224" s="79">
        <v>4.4463999999999997E-2</v>
      </c>
      <c r="AG224" s="60">
        <v>2020</v>
      </c>
      <c r="AH224" s="53" t="s">
        <v>56</v>
      </c>
      <c r="AI224" s="53" t="s">
        <v>42</v>
      </c>
      <c r="AJ224" s="79">
        <v>0.19649999999999998</v>
      </c>
      <c r="AK224" s="57">
        <f t="shared" si="27"/>
        <v>7</v>
      </c>
    </row>
    <row r="225" spans="28:37" x14ac:dyDescent="0.25">
      <c r="AB225" s="60">
        <v>2018</v>
      </c>
      <c r="AC225" s="53" t="s">
        <v>65</v>
      </c>
      <c r="AD225" s="53" t="s">
        <v>67</v>
      </c>
      <c r="AE225" s="79">
        <v>0.94140000000000001</v>
      </c>
      <c r="AG225" s="60">
        <v>2020</v>
      </c>
      <c r="AH225" s="53" t="s">
        <v>58</v>
      </c>
      <c r="AI225" s="53" t="s">
        <v>42</v>
      </c>
      <c r="AJ225" s="79">
        <v>0.19829999999999998</v>
      </c>
      <c r="AK225" s="57">
        <f t="shared" si="27"/>
        <v>8</v>
      </c>
    </row>
    <row r="226" spans="28:37" x14ac:dyDescent="0.25">
      <c r="AB226" s="60">
        <v>2018</v>
      </c>
      <c r="AC226" s="53" t="s">
        <v>65</v>
      </c>
      <c r="AD226" s="53" t="s">
        <v>69</v>
      </c>
      <c r="AE226" s="79">
        <v>2.6175E-2</v>
      </c>
      <c r="AG226" s="60">
        <v>2020</v>
      </c>
      <c r="AH226" s="53" t="s">
        <v>60</v>
      </c>
      <c r="AI226" s="53" t="s">
        <v>42</v>
      </c>
      <c r="AJ226" s="79">
        <v>0.20100000000000001</v>
      </c>
      <c r="AK226" s="57">
        <f t="shared" si="27"/>
        <v>9</v>
      </c>
    </row>
    <row r="227" spans="28:37" x14ac:dyDescent="0.25">
      <c r="AB227" s="60">
        <v>2018</v>
      </c>
      <c r="AC227" s="53" t="s">
        <v>65</v>
      </c>
      <c r="AD227" s="53" t="s">
        <v>73</v>
      </c>
      <c r="AE227" s="79">
        <v>0.37640000000000001</v>
      </c>
      <c r="AG227" s="60">
        <v>2020</v>
      </c>
      <c r="AH227" s="53" t="s">
        <v>62</v>
      </c>
      <c r="AI227" s="53" t="s">
        <v>42</v>
      </c>
      <c r="AJ227" s="79">
        <v>0.2041</v>
      </c>
      <c r="AK227" s="57">
        <f t="shared" si="27"/>
        <v>10</v>
      </c>
    </row>
    <row r="228" spans="28:37" x14ac:dyDescent="0.25">
      <c r="AB228" s="60">
        <v>2018</v>
      </c>
      <c r="AC228" s="53" t="s">
        <v>65</v>
      </c>
      <c r="AD228" s="53" t="s">
        <v>75</v>
      </c>
      <c r="AE228" s="79">
        <v>0.36530000000000001</v>
      </c>
      <c r="AG228" s="60">
        <v>2020</v>
      </c>
      <c r="AH228" s="53" t="s">
        <v>65</v>
      </c>
      <c r="AI228" s="53" t="s">
        <v>42</v>
      </c>
      <c r="AJ228" s="79">
        <v>0.20309999999999997</v>
      </c>
      <c r="AK228" s="57">
        <f t="shared" si="27"/>
        <v>11</v>
      </c>
    </row>
    <row r="229" spans="28:37" x14ac:dyDescent="0.25">
      <c r="AB229" s="60">
        <v>2018</v>
      </c>
      <c r="AC229" s="53" t="s">
        <v>65</v>
      </c>
      <c r="AD229" s="53" t="s">
        <v>76</v>
      </c>
      <c r="AE229" s="79">
        <v>1.3754</v>
      </c>
      <c r="AG229" s="60">
        <v>2020</v>
      </c>
      <c r="AH229" s="53" t="s">
        <v>11</v>
      </c>
      <c r="AI229" s="53" t="s">
        <v>42</v>
      </c>
      <c r="AJ229" s="79">
        <v>0.2024</v>
      </c>
      <c r="AK229" s="57">
        <f t="shared" si="27"/>
        <v>12</v>
      </c>
    </row>
    <row r="230" spans="28:37" x14ac:dyDescent="0.25">
      <c r="AB230" s="60">
        <v>2018</v>
      </c>
      <c r="AC230" s="53" t="s">
        <v>65</v>
      </c>
      <c r="AD230" s="53" t="s">
        <v>78</v>
      </c>
      <c r="AE230" s="79">
        <v>4.1657E-2</v>
      </c>
      <c r="AG230" s="60">
        <v>2021</v>
      </c>
      <c r="AH230" s="53" t="s">
        <v>8</v>
      </c>
      <c r="AI230" s="53" t="s">
        <v>42</v>
      </c>
      <c r="AJ230" s="81">
        <v>0.20600000000000002</v>
      </c>
      <c r="AK230" s="57">
        <f t="shared" si="27"/>
        <v>1</v>
      </c>
    </row>
    <row r="231" spans="28:37" x14ac:dyDescent="0.25">
      <c r="AB231" s="60">
        <v>2018</v>
      </c>
      <c r="AC231" s="53" t="s">
        <v>65</v>
      </c>
      <c r="AD231" s="53" t="s">
        <v>79</v>
      </c>
      <c r="AE231" s="79">
        <v>0.37310000000000004</v>
      </c>
      <c r="AG231" s="60">
        <v>2021</v>
      </c>
      <c r="AH231" s="53" t="s">
        <v>36</v>
      </c>
      <c r="AI231" s="53" t="s">
        <v>42</v>
      </c>
      <c r="AJ231" s="81">
        <v>0.20530000000000001</v>
      </c>
      <c r="AK231" s="57">
        <f t="shared" si="27"/>
        <v>2</v>
      </c>
    </row>
    <row r="232" spans="28:37" x14ac:dyDescent="0.25">
      <c r="AB232" s="60">
        <v>2018</v>
      </c>
      <c r="AC232" s="53" t="s">
        <v>65</v>
      </c>
      <c r="AD232" s="53" t="s">
        <v>80</v>
      </c>
      <c r="AE232" s="79">
        <v>5.8789999999999998E-5</v>
      </c>
      <c r="AG232" s="60">
        <v>2021</v>
      </c>
      <c r="AH232" s="53" t="s">
        <v>40</v>
      </c>
      <c r="AI232" s="53" t="s">
        <v>42</v>
      </c>
      <c r="AJ232" s="81">
        <v>0.20530000000000001</v>
      </c>
      <c r="AK232" s="57">
        <f t="shared" si="27"/>
        <v>3</v>
      </c>
    </row>
    <row r="233" spans="28:37" x14ac:dyDescent="0.25">
      <c r="AB233" s="60">
        <v>2018</v>
      </c>
      <c r="AC233" s="53" t="s">
        <v>11</v>
      </c>
      <c r="AD233" s="53" t="s">
        <v>46</v>
      </c>
      <c r="AE233" s="79">
        <v>1.5618000000000001</v>
      </c>
      <c r="AG233" s="60">
        <v>2021</v>
      </c>
      <c r="AH233" s="53" t="s">
        <v>44</v>
      </c>
      <c r="AI233" s="53" t="s">
        <v>42</v>
      </c>
      <c r="AJ233" s="81">
        <v>0.20499999999999999</v>
      </c>
      <c r="AK233" s="57">
        <f t="shared" si="27"/>
        <v>4</v>
      </c>
    </row>
    <row r="234" spans="28:37" x14ac:dyDescent="0.25">
      <c r="AB234" s="60">
        <v>2018</v>
      </c>
      <c r="AC234" s="53" t="s">
        <v>11</v>
      </c>
      <c r="AD234" s="53" t="s">
        <v>71</v>
      </c>
      <c r="AE234" s="79">
        <v>1.7318</v>
      </c>
      <c r="AG234" s="60">
        <v>2021</v>
      </c>
      <c r="AH234" s="53" t="s">
        <v>48</v>
      </c>
      <c r="AI234" s="53" t="s">
        <v>42</v>
      </c>
      <c r="AJ234" s="81">
        <v>0.2079</v>
      </c>
      <c r="AK234" s="57">
        <f t="shared" si="27"/>
        <v>5</v>
      </c>
    </row>
    <row r="235" spans="28:37" x14ac:dyDescent="0.25">
      <c r="AB235" s="60">
        <v>2018</v>
      </c>
      <c r="AC235" s="53" t="s">
        <v>11</v>
      </c>
      <c r="AD235" s="53" t="s">
        <v>5</v>
      </c>
      <c r="AE235" s="79">
        <v>1.3648</v>
      </c>
      <c r="AG235" s="60">
        <v>2021</v>
      </c>
      <c r="AH235" s="53" t="s">
        <v>52</v>
      </c>
      <c r="AI235" s="53" t="s">
        <v>42</v>
      </c>
      <c r="AJ235" s="81">
        <v>0.2082</v>
      </c>
      <c r="AK235" s="57">
        <f t="shared" si="27"/>
        <v>6</v>
      </c>
    </row>
    <row r="236" spans="28:37" x14ac:dyDescent="0.25">
      <c r="AB236" s="60">
        <v>2018</v>
      </c>
      <c r="AC236" s="53" t="s">
        <v>11</v>
      </c>
      <c r="AD236" s="53" t="s">
        <v>33</v>
      </c>
      <c r="AE236" s="79">
        <v>0.96360000000000001</v>
      </c>
      <c r="AG236" s="60">
        <v>2021</v>
      </c>
      <c r="AH236" s="53" t="s">
        <v>56</v>
      </c>
      <c r="AI236" s="53" t="s">
        <v>42</v>
      </c>
      <c r="AJ236" s="80">
        <v>0.20949999999999999</v>
      </c>
      <c r="AK236" s="57">
        <f t="shared" si="27"/>
        <v>7</v>
      </c>
    </row>
    <row r="237" spans="28:37" x14ac:dyDescent="0.25">
      <c r="AB237" s="60">
        <v>2018</v>
      </c>
      <c r="AC237" s="53" t="s">
        <v>11</v>
      </c>
      <c r="AD237" s="53" t="s">
        <v>38</v>
      </c>
      <c r="AE237" s="79">
        <v>1.0021</v>
      </c>
      <c r="AG237" s="60">
        <v>2021</v>
      </c>
      <c r="AH237" s="53" t="s">
        <v>58</v>
      </c>
      <c r="AI237" s="53" t="s">
        <v>42</v>
      </c>
      <c r="AJ237" s="80">
        <v>0.2079</v>
      </c>
      <c r="AK237" s="57">
        <f t="shared" si="27"/>
        <v>8</v>
      </c>
    </row>
    <row r="238" spans="28:37" x14ac:dyDescent="0.25">
      <c r="AB238" s="60">
        <v>2018</v>
      </c>
      <c r="AC238" s="53" t="s">
        <v>11</v>
      </c>
      <c r="AD238" s="53" t="s">
        <v>42</v>
      </c>
      <c r="AE238" s="79">
        <v>0.19839999999999999</v>
      </c>
      <c r="AG238" s="60">
        <v>2021</v>
      </c>
      <c r="AH238" s="53" t="s">
        <v>60</v>
      </c>
      <c r="AI238" s="53" t="s">
        <v>42</v>
      </c>
      <c r="AJ238" s="80">
        <v>0.2104</v>
      </c>
      <c r="AK238" s="57">
        <f t="shared" si="27"/>
        <v>9</v>
      </c>
    </row>
    <row r="239" spans="28:37" x14ac:dyDescent="0.25">
      <c r="AB239" s="60">
        <v>2018</v>
      </c>
      <c r="AC239" s="53" t="s">
        <v>11</v>
      </c>
      <c r="AD239" s="53" t="s">
        <v>50</v>
      </c>
      <c r="AE239" s="79">
        <v>0.17430000000000001</v>
      </c>
      <c r="AG239" s="60">
        <v>2021</v>
      </c>
      <c r="AH239" s="53" t="s">
        <v>62</v>
      </c>
      <c r="AI239" s="53" t="s">
        <v>42</v>
      </c>
      <c r="AJ239" s="80">
        <v>0.21030000000000001</v>
      </c>
      <c r="AK239" s="57">
        <f t="shared" si="27"/>
        <v>10</v>
      </c>
    </row>
    <row r="240" spans="28:37" x14ac:dyDescent="0.25">
      <c r="AB240" s="60">
        <v>2018</v>
      </c>
      <c r="AC240" s="53" t="s">
        <v>11</v>
      </c>
      <c r="AD240" s="53" t="s">
        <v>54</v>
      </c>
      <c r="AE240" s="79">
        <v>1.9542E-2</v>
      </c>
      <c r="AG240" s="60">
        <v>2021</v>
      </c>
      <c r="AH240" s="53" t="s">
        <v>65</v>
      </c>
      <c r="AI240" s="53" t="s">
        <v>42</v>
      </c>
      <c r="AJ240" s="80">
        <v>0.21479999999999999</v>
      </c>
      <c r="AK240" s="57">
        <f t="shared" si="27"/>
        <v>11</v>
      </c>
    </row>
    <row r="241" spans="28:37" x14ac:dyDescent="0.25">
      <c r="AB241" s="60">
        <v>2018</v>
      </c>
      <c r="AC241" s="53" t="s">
        <v>11</v>
      </c>
      <c r="AD241" s="53" t="s">
        <v>57</v>
      </c>
      <c r="AE241" s="79">
        <v>9.433E-5</v>
      </c>
      <c r="AG241" s="60">
        <v>2021</v>
      </c>
      <c r="AH241" s="53" t="s">
        <v>11</v>
      </c>
      <c r="AI241" s="53" t="s">
        <v>42</v>
      </c>
      <c r="AJ241" s="80">
        <v>0.21210000000000001</v>
      </c>
      <c r="AK241" s="57">
        <f t="shared" si="27"/>
        <v>12</v>
      </c>
    </row>
    <row r="242" spans="28:37" x14ac:dyDescent="0.25">
      <c r="AB242" s="60">
        <v>2018</v>
      </c>
      <c r="AC242" s="53" t="s">
        <v>11</v>
      </c>
      <c r="AD242" s="53" t="s">
        <v>59</v>
      </c>
      <c r="AE242" s="79">
        <v>1.2359E-2</v>
      </c>
      <c r="AG242" s="60">
        <v>2022</v>
      </c>
      <c r="AH242" s="53" t="s">
        <v>8</v>
      </c>
      <c r="AI242" s="53" t="s">
        <v>42</v>
      </c>
      <c r="AJ242" s="80">
        <v>0.21309999999999998</v>
      </c>
      <c r="AK242" s="57">
        <f t="shared" si="27"/>
        <v>1</v>
      </c>
    </row>
    <row r="243" spans="28:37" x14ac:dyDescent="0.25">
      <c r="AB243" s="60">
        <v>2018</v>
      </c>
      <c r="AC243" s="53" t="s">
        <v>11</v>
      </c>
      <c r="AD243" s="53" t="s">
        <v>61</v>
      </c>
      <c r="AE243" s="79">
        <v>1.227E-3</v>
      </c>
      <c r="AG243" s="60">
        <v>2022</v>
      </c>
      <c r="AH243" s="53" t="s">
        <v>36</v>
      </c>
      <c r="AI243" s="53" t="s">
        <v>42</v>
      </c>
      <c r="AJ243" s="80">
        <v>0.21539999999999998</v>
      </c>
      <c r="AK243" s="57">
        <f t="shared" si="27"/>
        <v>2</v>
      </c>
    </row>
    <row r="244" spans="28:37" x14ac:dyDescent="0.25">
      <c r="AB244" s="60">
        <v>2018</v>
      </c>
      <c r="AC244" s="53" t="s">
        <v>11</v>
      </c>
      <c r="AD244" s="53" t="s">
        <v>64</v>
      </c>
      <c r="AE244" s="79">
        <v>0.32979999999999998</v>
      </c>
      <c r="AG244" s="60">
        <v>2022</v>
      </c>
      <c r="AH244" s="53" t="s">
        <v>40</v>
      </c>
      <c r="AI244" s="53" t="s">
        <v>42</v>
      </c>
      <c r="AJ244" s="80">
        <v>0.2132</v>
      </c>
      <c r="AK244" s="57">
        <f t="shared" si="27"/>
        <v>3</v>
      </c>
    </row>
    <row r="245" spans="28:37" x14ac:dyDescent="0.25">
      <c r="AB245" s="60">
        <v>2018</v>
      </c>
      <c r="AC245" s="53" t="s">
        <v>11</v>
      </c>
      <c r="AD245" s="53" t="s">
        <v>66</v>
      </c>
      <c r="AE245" s="79">
        <v>4.4654999999999993E-2</v>
      </c>
      <c r="AG245" s="60">
        <v>2022</v>
      </c>
      <c r="AH245" s="53" t="s">
        <v>44</v>
      </c>
      <c r="AI245" s="53" t="s">
        <v>42</v>
      </c>
      <c r="AJ245" s="80">
        <v>0.2084</v>
      </c>
      <c r="AK245" s="57">
        <f t="shared" si="27"/>
        <v>4</v>
      </c>
    </row>
    <row r="246" spans="28:37" x14ac:dyDescent="0.25">
      <c r="AB246" s="60">
        <v>2018</v>
      </c>
      <c r="AC246" s="53" t="s">
        <v>11</v>
      </c>
      <c r="AD246" s="53" t="s">
        <v>67</v>
      </c>
      <c r="AE246" s="79">
        <v>0.91620000000000001</v>
      </c>
      <c r="AG246" s="60">
        <v>2022</v>
      </c>
      <c r="AH246" s="53" t="s">
        <v>48</v>
      </c>
      <c r="AI246" s="53" t="s">
        <v>42</v>
      </c>
      <c r="AJ246" s="80">
        <v>0.20550000000000002</v>
      </c>
      <c r="AK246" s="57">
        <f t="shared" si="27"/>
        <v>5</v>
      </c>
    </row>
    <row r="247" spans="28:37" x14ac:dyDescent="0.25">
      <c r="AB247" s="60">
        <v>2018</v>
      </c>
      <c r="AC247" s="53" t="s">
        <v>11</v>
      </c>
      <c r="AD247" s="53" t="s">
        <v>69</v>
      </c>
      <c r="AE247" s="79">
        <v>2.5965999999999999E-2</v>
      </c>
      <c r="AG247" s="60">
        <v>2022</v>
      </c>
      <c r="AH247" s="53" t="s">
        <v>52</v>
      </c>
      <c r="AI247" s="53" t="s">
        <v>42</v>
      </c>
      <c r="AJ247" s="80">
        <v>0.2079</v>
      </c>
      <c r="AK247" s="57">
        <f t="shared" si="27"/>
        <v>6</v>
      </c>
    </row>
    <row r="248" spans="28:37" x14ac:dyDescent="0.25">
      <c r="AB248" s="60">
        <v>2018</v>
      </c>
      <c r="AC248" s="53" t="s">
        <v>11</v>
      </c>
      <c r="AD248" s="53" t="s">
        <v>73</v>
      </c>
      <c r="AE248" s="79">
        <v>0.37479999999999997</v>
      </c>
      <c r="AG248" s="60">
        <v>2022</v>
      </c>
      <c r="AH248" s="53" t="s">
        <v>56</v>
      </c>
      <c r="AI248" s="53" t="s">
        <v>42</v>
      </c>
      <c r="AJ248" s="80">
        <v>0.20449999999999999</v>
      </c>
      <c r="AK248" s="57">
        <f t="shared" si="27"/>
        <v>7</v>
      </c>
    </row>
    <row r="249" spans="28:37" x14ac:dyDescent="0.25">
      <c r="AB249" s="60">
        <v>2018</v>
      </c>
      <c r="AC249" s="53" t="s">
        <v>11</v>
      </c>
      <c r="AD249" s="53" t="s">
        <v>75</v>
      </c>
      <c r="AE249" s="79">
        <v>0.36369999999999997</v>
      </c>
      <c r="AG249" s="60">
        <v>2022</v>
      </c>
      <c r="AH249" s="53" t="s">
        <v>58</v>
      </c>
      <c r="AI249" s="53" t="s">
        <v>42</v>
      </c>
      <c r="AJ249" s="80">
        <v>0.2024</v>
      </c>
      <c r="AK249" s="57">
        <f t="shared" si="27"/>
        <v>8</v>
      </c>
    </row>
    <row r="250" spans="28:37" x14ac:dyDescent="0.25">
      <c r="AB250" s="60">
        <v>2018</v>
      </c>
      <c r="AC250" s="53" t="s">
        <v>11</v>
      </c>
      <c r="AD250" s="53" t="s">
        <v>76</v>
      </c>
      <c r="AE250" s="79">
        <v>1.3859999999999999</v>
      </c>
      <c r="AG250" s="60">
        <v>2022</v>
      </c>
      <c r="AH250" s="53" t="s">
        <v>60</v>
      </c>
      <c r="AI250" s="53" t="s">
        <v>42</v>
      </c>
      <c r="AJ250" s="80">
        <v>0.2016</v>
      </c>
      <c r="AK250" s="57">
        <f t="shared" si="27"/>
        <v>9</v>
      </c>
    </row>
    <row r="251" spans="28:37" x14ac:dyDescent="0.25">
      <c r="AB251" s="60">
        <v>2018</v>
      </c>
      <c r="AC251" s="53" t="s">
        <v>11</v>
      </c>
      <c r="AD251" s="53" t="s">
        <v>78</v>
      </c>
      <c r="AE251" s="79">
        <v>4.1966000000000003E-2</v>
      </c>
      <c r="AG251" s="60">
        <v>2022</v>
      </c>
      <c r="AH251" s="53" t="s">
        <v>62</v>
      </c>
      <c r="AI251" s="53" t="s">
        <v>42</v>
      </c>
      <c r="AJ251" s="80">
        <v>0.1943</v>
      </c>
      <c r="AK251" s="57">
        <f t="shared" si="27"/>
        <v>10</v>
      </c>
    </row>
    <row r="252" spans="28:37" x14ac:dyDescent="0.25">
      <c r="AB252" s="60">
        <v>2018</v>
      </c>
      <c r="AC252" s="53" t="s">
        <v>11</v>
      </c>
      <c r="AD252" s="53" t="s">
        <v>79</v>
      </c>
      <c r="AE252" s="79">
        <v>0.3715</v>
      </c>
      <c r="AG252" s="60">
        <v>2022</v>
      </c>
      <c r="AH252" s="53" t="s">
        <v>65</v>
      </c>
      <c r="AI252" s="53" t="s">
        <v>42</v>
      </c>
      <c r="AJ252" s="80">
        <v>0.19210000000000002</v>
      </c>
      <c r="AK252" s="57">
        <f t="shared" si="27"/>
        <v>11</v>
      </c>
    </row>
    <row r="253" spans="28:37" x14ac:dyDescent="0.25">
      <c r="AB253" s="60">
        <v>2018</v>
      </c>
      <c r="AC253" s="53" t="s">
        <v>11</v>
      </c>
      <c r="AD253" s="53" t="s">
        <v>80</v>
      </c>
      <c r="AE253" s="79">
        <v>5.8840000000000006E-5</v>
      </c>
      <c r="AG253" s="60">
        <v>2022</v>
      </c>
      <c r="AH253" s="53" t="s">
        <v>11</v>
      </c>
      <c r="AI253" s="53" t="s">
        <v>42</v>
      </c>
      <c r="AJ253" s="79">
        <v>0.19329999999999997</v>
      </c>
      <c r="AK253" s="57">
        <f t="shared" si="27"/>
        <v>12</v>
      </c>
    </row>
    <row r="254" spans="28:37" x14ac:dyDescent="0.25">
      <c r="AB254" s="60">
        <v>2019</v>
      </c>
      <c r="AC254" s="53" t="s">
        <v>8</v>
      </c>
      <c r="AD254" s="53" t="s">
        <v>46</v>
      </c>
      <c r="AE254" s="79">
        <v>1.5486</v>
      </c>
      <c r="AG254" s="60">
        <v>2023</v>
      </c>
      <c r="AH254" s="53" t="s">
        <v>8</v>
      </c>
      <c r="AI254" s="53" t="s">
        <v>42</v>
      </c>
      <c r="AJ254" s="80">
        <v>0.19450000000000001</v>
      </c>
      <c r="AK254" s="57">
        <f t="shared" si="27"/>
        <v>1</v>
      </c>
    </row>
    <row r="255" spans="28:37" x14ac:dyDescent="0.25">
      <c r="AB255" s="60">
        <v>2019</v>
      </c>
      <c r="AC255" s="53" t="s">
        <v>8</v>
      </c>
      <c r="AD255" s="53" t="s">
        <v>71</v>
      </c>
      <c r="AE255" s="79">
        <v>1.7681</v>
      </c>
      <c r="AG255" s="60">
        <v>2023</v>
      </c>
      <c r="AH255" s="53" t="s">
        <v>36</v>
      </c>
      <c r="AI255" s="53" t="s">
        <v>42</v>
      </c>
      <c r="AJ255" s="80">
        <v>0.19440000000000002</v>
      </c>
      <c r="AK255" s="57">
        <f t="shared" si="27"/>
        <v>2</v>
      </c>
    </row>
    <row r="256" spans="28:37" x14ac:dyDescent="0.25">
      <c r="AB256" s="60">
        <v>2019</v>
      </c>
      <c r="AC256" s="53" t="s">
        <v>8</v>
      </c>
      <c r="AD256" s="53" t="s">
        <v>5</v>
      </c>
      <c r="AE256" s="79">
        <v>1.3465</v>
      </c>
      <c r="AG256" s="60">
        <v>2023</v>
      </c>
      <c r="AH256" s="53" t="s">
        <v>40</v>
      </c>
      <c r="AI256" s="53" t="s">
        <v>42</v>
      </c>
      <c r="AJ256" s="80">
        <v>0.19339999999999999</v>
      </c>
      <c r="AK256" s="57">
        <f t="shared" si="27"/>
        <v>3</v>
      </c>
    </row>
    <row r="257" spans="28:37" x14ac:dyDescent="0.25">
      <c r="AB257" s="60">
        <v>2019</v>
      </c>
      <c r="AC257" s="53" t="s">
        <v>8</v>
      </c>
      <c r="AD257" s="53" t="s">
        <v>33</v>
      </c>
      <c r="AE257" s="79">
        <v>0.97829999999999995</v>
      </c>
      <c r="AG257" s="60">
        <v>2023</v>
      </c>
      <c r="AH257" s="53" t="s">
        <v>44</v>
      </c>
      <c r="AI257" s="53" t="s">
        <v>42</v>
      </c>
      <c r="AJ257" s="80">
        <v>0.19289999999999999</v>
      </c>
      <c r="AK257" s="57">
        <f t="shared" si="27"/>
        <v>4</v>
      </c>
    </row>
    <row r="258" spans="28:37" x14ac:dyDescent="0.25">
      <c r="AB258" s="60">
        <v>2019</v>
      </c>
      <c r="AC258" s="53" t="s">
        <v>8</v>
      </c>
      <c r="AD258" s="53" t="s">
        <v>38</v>
      </c>
      <c r="AE258" s="79">
        <v>1.0253000000000001</v>
      </c>
      <c r="AG258" s="60">
        <v>2023</v>
      </c>
      <c r="AH258" s="53" t="s">
        <v>48</v>
      </c>
      <c r="AI258" s="53" t="s">
        <v>42</v>
      </c>
      <c r="AJ258" s="80">
        <v>0.19059999999999999</v>
      </c>
      <c r="AK258" s="57">
        <f t="shared" ref="AK258:AK321" si="28">VLOOKUP(AH258,AM:AN,2,FALSE)</f>
        <v>5</v>
      </c>
    </row>
    <row r="259" spans="28:37" x14ac:dyDescent="0.25">
      <c r="AB259" s="60">
        <v>2019</v>
      </c>
      <c r="AC259" s="53" t="s">
        <v>8</v>
      </c>
      <c r="AD259" s="53" t="s">
        <v>42</v>
      </c>
      <c r="AE259" s="79">
        <v>0.2009</v>
      </c>
      <c r="AG259" s="60">
        <v>2023</v>
      </c>
      <c r="AH259" s="53" t="s">
        <v>52</v>
      </c>
      <c r="AI259" s="53" t="s">
        <v>42</v>
      </c>
      <c r="AJ259" s="80">
        <v>0.187</v>
      </c>
      <c r="AK259" s="57">
        <f t="shared" si="28"/>
        <v>6</v>
      </c>
    </row>
    <row r="260" spans="28:37" x14ac:dyDescent="0.25">
      <c r="AB260" s="60">
        <v>2019</v>
      </c>
      <c r="AC260" s="53" t="s">
        <v>8</v>
      </c>
      <c r="AD260" s="53" t="s">
        <v>50</v>
      </c>
      <c r="AE260" s="79">
        <v>0.1716</v>
      </c>
      <c r="AG260" s="60">
        <v>2023</v>
      </c>
      <c r="AH260" s="53" t="s">
        <v>56</v>
      </c>
      <c r="AI260" s="53" t="s">
        <v>42</v>
      </c>
      <c r="AJ260" s="80">
        <v>0.18629999999999999</v>
      </c>
      <c r="AK260" s="57">
        <f t="shared" si="28"/>
        <v>7</v>
      </c>
    </row>
    <row r="261" spans="28:37" x14ac:dyDescent="0.25">
      <c r="AB261" s="60">
        <v>2019</v>
      </c>
      <c r="AC261" s="53" t="s">
        <v>8</v>
      </c>
      <c r="AD261" s="53" t="s">
        <v>54</v>
      </c>
      <c r="AE261" s="79">
        <v>1.8980999999999998E-2</v>
      </c>
      <c r="AG261" s="60">
        <v>2023</v>
      </c>
      <c r="AH261" s="53" t="s">
        <v>58</v>
      </c>
      <c r="AI261" s="53" t="s">
        <v>42</v>
      </c>
      <c r="AJ261" s="80">
        <v>0.1852</v>
      </c>
      <c r="AK261" s="57">
        <f t="shared" si="28"/>
        <v>8</v>
      </c>
    </row>
    <row r="262" spans="28:37" x14ac:dyDescent="0.25">
      <c r="AB262" s="60">
        <v>2019</v>
      </c>
      <c r="AC262" s="53" t="s">
        <v>8</v>
      </c>
      <c r="AD262" s="53" t="s">
        <v>57</v>
      </c>
      <c r="AE262" s="79">
        <v>9.5969999999999991E-5</v>
      </c>
      <c r="AG262" s="60">
        <v>2023</v>
      </c>
      <c r="AH262" s="53" t="s">
        <v>60</v>
      </c>
      <c r="AI262" s="53" t="s">
        <v>42</v>
      </c>
      <c r="AJ262" s="80">
        <v>0.18690000000000001</v>
      </c>
      <c r="AK262" s="57">
        <f t="shared" si="28"/>
        <v>9</v>
      </c>
    </row>
    <row r="263" spans="28:37" x14ac:dyDescent="0.25">
      <c r="AB263" s="60">
        <v>2019</v>
      </c>
      <c r="AC263" s="53" t="s">
        <v>8</v>
      </c>
      <c r="AD263" s="53" t="s">
        <v>59</v>
      </c>
      <c r="AE263" s="79">
        <v>1.2365999999999999E-2</v>
      </c>
      <c r="AG263" s="60">
        <v>2023</v>
      </c>
      <c r="AH263" s="53" t="s">
        <v>62</v>
      </c>
      <c r="AI263" s="53" t="s">
        <v>42</v>
      </c>
      <c r="AJ263" s="80">
        <v>0.18679999999999999</v>
      </c>
      <c r="AK263" s="57">
        <f t="shared" si="28"/>
        <v>10</v>
      </c>
    </row>
    <row r="264" spans="28:37" x14ac:dyDescent="0.25">
      <c r="AB264" s="60">
        <v>2019</v>
      </c>
      <c r="AC264" s="53" t="s">
        <v>8</v>
      </c>
      <c r="AD264" s="53" t="s">
        <v>61</v>
      </c>
      <c r="AE264" s="79">
        <v>1.212E-3</v>
      </c>
      <c r="AG264" s="60">
        <v>2023</v>
      </c>
      <c r="AH264" s="53" t="s">
        <v>65</v>
      </c>
      <c r="AI264" s="53" t="s">
        <v>42</v>
      </c>
      <c r="AJ264" s="80">
        <v>0.18690000000000001</v>
      </c>
      <c r="AK264" s="57">
        <f t="shared" si="28"/>
        <v>11</v>
      </c>
    </row>
    <row r="265" spans="28:37" x14ac:dyDescent="0.25">
      <c r="AB265" s="60">
        <v>2019</v>
      </c>
      <c r="AC265" s="53" t="s">
        <v>8</v>
      </c>
      <c r="AD265" s="53" t="s">
        <v>64</v>
      </c>
      <c r="AE265" s="79">
        <v>0.32929999999999998</v>
      </c>
      <c r="AG265" s="60">
        <v>2023</v>
      </c>
      <c r="AH265" s="53" t="s">
        <v>11</v>
      </c>
      <c r="AI265" s="53" t="s">
        <v>42</v>
      </c>
      <c r="AJ265" s="80">
        <v>0.18579999999999999</v>
      </c>
      <c r="AK265" s="57">
        <f t="shared" si="28"/>
        <v>12</v>
      </c>
    </row>
    <row r="266" spans="28:37" x14ac:dyDescent="0.25">
      <c r="AB266" s="60">
        <v>2019</v>
      </c>
      <c r="AC266" s="53" t="s">
        <v>8</v>
      </c>
      <c r="AD266" s="53" t="s">
        <v>66</v>
      </c>
      <c r="AE266" s="79">
        <v>4.3840000000000004E-2</v>
      </c>
      <c r="AG266" s="60">
        <v>2024</v>
      </c>
      <c r="AH266" s="53" t="s">
        <v>8</v>
      </c>
      <c r="AI266" s="53" t="s">
        <v>42</v>
      </c>
      <c r="AJ266" s="79">
        <v>0.1867</v>
      </c>
      <c r="AK266" s="57">
        <f t="shared" si="28"/>
        <v>1</v>
      </c>
    </row>
    <row r="267" spans="28:37" x14ac:dyDescent="0.25">
      <c r="AB267" s="60">
        <v>2019</v>
      </c>
      <c r="AC267" s="53" t="s">
        <v>8</v>
      </c>
      <c r="AD267" s="53" t="s">
        <v>67</v>
      </c>
      <c r="AE267" s="79">
        <v>0.93090000000000006</v>
      </c>
      <c r="AG267" s="60">
        <v>2024</v>
      </c>
      <c r="AH267" s="53" t="s">
        <v>36</v>
      </c>
      <c r="AI267" s="53" t="s">
        <v>42</v>
      </c>
      <c r="AJ267" s="79">
        <v>0.18690000000000001</v>
      </c>
      <c r="AK267" s="57">
        <f t="shared" si="28"/>
        <v>2</v>
      </c>
    </row>
    <row r="268" spans="28:37" x14ac:dyDescent="0.25">
      <c r="AB268" s="60">
        <v>2019</v>
      </c>
      <c r="AC268" s="53" t="s">
        <v>8</v>
      </c>
      <c r="AD268" s="53" t="s">
        <v>69</v>
      </c>
      <c r="AE268" s="79">
        <v>2.5821E-2</v>
      </c>
      <c r="AG268" s="60">
        <v>2024</v>
      </c>
      <c r="AH268" s="53" t="s">
        <v>40</v>
      </c>
      <c r="AI268" s="53" t="s">
        <v>42</v>
      </c>
      <c r="AJ268" s="79">
        <v>0.1865</v>
      </c>
      <c r="AK268" s="57">
        <f t="shared" si="28"/>
        <v>3</v>
      </c>
    </row>
    <row r="269" spans="28:37" x14ac:dyDescent="0.25">
      <c r="AB269" s="60">
        <v>2019</v>
      </c>
      <c r="AC269" s="53" t="s">
        <v>8</v>
      </c>
      <c r="AD269" s="53" t="s">
        <v>73</v>
      </c>
      <c r="AE269" s="79">
        <v>0.36979999999999996</v>
      </c>
      <c r="AG269" s="60">
        <v>2024</v>
      </c>
      <c r="AH269" s="53" t="s">
        <v>44</v>
      </c>
      <c r="AI269" s="53" t="s">
        <v>42</v>
      </c>
      <c r="AJ269" s="79">
        <v>0.18789999999999998</v>
      </c>
      <c r="AK269" s="57">
        <f t="shared" si="28"/>
        <v>4</v>
      </c>
    </row>
    <row r="270" spans="28:37" x14ac:dyDescent="0.25">
      <c r="AB270" s="60">
        <v>2019</v>
      </c>
      <c r="AC270" s="53" t="s">
        <v>8</v>
      </c>
      <c r="AD270" s="53" t="s">
        <v>75</v>
      </c>
      <c r="AE270" s="79">
        <v>0.35899999999999999</v>
      </c>
      <c r="AG270" s="60">
        <v>2024</v>
      </c>
      <c r="AH270" s="53" t="s">
        <v>48</v>
      </c>
      <c r="AI270" s="53" t="s">
        <v>42</v>
      </c>
      <c r="AJ270" s="79">
        <v>0.1865</v>
      </c>
      <c r="AK270" s="57">
        <f t="shared" si="28"/>
        <v>5</v>
      </c>
    </row>
    <row r="271" spans="28:37" x14ac:dyDescent="0.25">
      <c r="AB271" s="60">
        <v>2019</v>
      </c>
      <c r="AC271" s="53" t="s">
        <v>8</v>
      </c>
      <c r="AD271" s="53" t="s">
        <v>76</v>
      </c>
      <c r="AE271" s="79">
        <v>1.3563999999999998</v>
      </c>
      <c r="AG271" s="60">
        <v>2024</v>
      </c>
      <c r="AH271" s="53" t="s">
        <v>52</v>
      </c>
      <c r="AI271" s="53" t="s">
        <v>42</v>
      </c>
      <c r="AJ271" s="79">
        <v>0.18690000000000001</v>
      </c>
      <c r="AK271" s="57">
        <f t="shared" si="28"/>
        <v>6</v>
      </c>
    </row>
    <row r="272" spans="28:37" x14ac:dyDescent="0.25">
      <c r="AB272" s="60">
        <v>2019</v>
      </c>
      <c r="AC272" s="53" t="s">
        <v>8</v>
      </c>
      <c r="AD272" s="53" t="s">
        <v>78</v>
      </c>
      <c r="AE272" s="79">
        <v>4.3099999999999999E-2</v>
      </c>
      <c r="AG272" s="60">
        <v>2024</v>
      </c>
      <c r="AH272" s="53" t="s">
        <v>56</v>
      </c>
      <c r="AI272" s="53" t="s">
        <v>42</v>
      </c>
      <c r="AJ272" s="79">
        <v>0.1857</v>
      </c>
      <c r="AK272" s="57">
        <f t="shared" si="28"/>
        <v>7</v>
      </c>
    </row>
    <row r="273" spans="28:37" x14ac:dyDescent="0.25">
      <c r="AB273" s="60">
        <v>2019</v>
      </c>
      <c r="AC273" s="53" t="s">
        <v>8</v>
      </c>
      <c r="AD273" s="53" t="s">
        <v>79</v>
      </c>
      <c r="AE273" s="79">
        <v>0.36659999999999998</v>
      </c>
      <c r="AG273" s="60">
        <v>2024</v>
      </c>
      <c r="AH273" s="53" t="s">
        <v>58</v>
      </c>
      <c r="AI273" s="53" t="s">
        <v>42</v>
      </c>
      <c r="AJ273" s="79">
        <v>0.1837</v>
      </c>
      <c r="AK273" s="57">
        <f t="shared" si="28"/>
        <v>8</v>
      </c>
    </row>
    <row r="274" spans="28:37" x14ac:dyDescent="0.25">
      <c r="AB274" s="60">
        <v>2019</v>
      </c>
      <c r="AC274" s="53" t="s">
        <v>8</v>
      </c>
      <c r="AD274" s="53" t="s">
        <v>80</v>
      </c>
      <c r="AE274" s="79">
        <v>5.804E-5</v>
      </c>
      <c r="AG274" s="60">
        <v>2024</v>
      </c>
      <c r="AH274" s="53" t="s">
        <v>60</v>
      </c>
      <c r="AI274" s="53" t="s">
        <v>42</v>
      </c>
      <c r="AJ274" s="79">
        <v>0.18260000000000001</v>
      </c>
      <c r="AK274" s="57">
        <f t="shared" si="28"/>
        <v>9</v>
      </c>
    </row>
    <row r="275" spans="28:37" x14ac:dyDescent="0.25">
      <c r="AB275" s="60">
        <v>2019</v>
      </c>
      <c r="AC275" s="53" t="s">
        <v>36</v>
      </c>
      <c r="AD275" s="53" t="s">
        <v>46</v>
      </c>
      <c r="AE275" s="79">
        <v>1.5345</v>
      </c>
      <c r="AG275" s="60">
        <v>2024</v>
      </c>
      <c r="AH275" s="53" t="s">
        <v>62</v>
      </c>
      <c r="AI275" s="53" t="s">
        <v>42</v>
      </c>
      <c r="AJ275" s="79">
        <v>0.1857</v>
      </c>
      <c r="AK275" s="57">
        <f t="shared" si="28"/>
        <v>10</v>
      </c>
    </row>
    <row r="276" spans="28:37" x14ac:dyDescent="0.25">
      <c r="AB276" s="60">
        <v>2019</v>
      </c>
      <c r="AC276" s="53" t="s">
        <v>36</v>
      </c>
      <c r="AD276" s="53" t="s">
        <v>71</v>
      </c>
      <c r="AE276" s="79">
        <v>1.7934000000000001</v>
      </c>
      <c r="AG276" s="60">
        <v>2024</v>
      </c>
      <c r="AH276" s="53" t="s">
        <v>65</v>
      </c>
      <c r="AI276" s="53" t="s">
        <v>42</v>
      </c>
      <c r="AJ276" s="79">
        <v>0.18510000000000001</v>
      </c>
      <c r="AK276" s="57">
        <f t="shared" si="28"/>
        <v>11</v>
      </c>
    </row>
    <row r="277" spans="28:37" x14ac:dyDescent="0.25">
      <c r="AB277" s="60">
        <v>2019</v>
      </c>
      <c r="AC277" s="53" t="s">
        <v>36</v>
      </c>
      <c r="AD277" s="53" t="s">
        <v>5</v>
      </c>
      <c r="AE277" s="79">
        <v>1.3487</v>
      </c>
      <c r="AG277" s="60">
        <v>2024</v>
      </c>
      <c r="AH277" s="53" t="s">
        <v>11</v>
      </c>
      <c r="AI277" s="53" t="s">
        <v>42</v>
      </c>
      <c r="AJ277" s="82">
        <v>0.18640000000000001</v>
      </c>
      <c r="AK277" s="57">
        <f t="shared" si="28"/>
        <v>12</v>
      </c>
    </row>
    <row r="278" spans="28:37" x14ac:dyDescent="0.25">
      <c r="AB278" s="60">
        <v>2019</v>
      </c>
      <c r="AC278" s="53" t="s">
        <v>36</v>
      </c>
      <c r="AD278" s="53" t="s">
        <v>33</v>
      </c>
      <c r="AE278" s="79">
        <v>0.9637</v>
      </c>
      <c r="AG278" s="60">
        <v>2025</v>
      </c>
      <c r="AH278" s="53" t="s">
        <v>8</v>
      </c>
      <c r="AI278" s="53" t="s">
        <v>42</v>
      </c>
      <c r="AJ278" s="79">
        <v>0.18690000000000001</v>
      </c>
      <c r="AK278" s="57">
        <f t="shared" si="28"/>
        <v>1</v>
      </c>
    </row>
    <row r="279" spans="28:37" x14ac:dyDescent="0.25">
      <c r="AB279" s="60">
        <v>2019</v>
      </c>
      <c r="AC279" s="53" t="s">
        <v>36</v>
      </c>
      <c r="AD279" s="53" t="s">
        <v>38</v>
      </c>
      <c r="AE279" s="79">
        <v>1.0254000000000001</v>
      </c>
      <c r="AG279" s="60">
        <v>2025</v>
      </c>
      <c r="AH279" s="53" t="s">
        <v>36</v>
      </c>
      <c r="AI279" s="53" t="s">
        <v>42</v>
      </c>
      <c r="AJ279" s="79">
        <v>0.1852</v>
      </c>
      <c r="AK279" s="57">
        <f t="shared" si="28"/>
        <v>2</v>
      </c>
    </row>
    <row r="280" spans="28:37" x14ac:dyDescent="0.25">
      <c r="AB280" s="60">
        <v>2019</v>
      </c>
      <c r="AC280" s="53" t="s">
        <v>36</v>
      </c>
      <c r="AD280" s="53" t="s">
        <v>42</v>
      </c>
      <c r="AE280" s="79">
        <v>0.20180000000000001</v>
      </c>
      <c r="AG280" s="60">
        <v>2025</v>
      </c>
      <c r="AH280" s="53" t="s">
        <v>40</v>
      </c>
      <c r="AI280" s="53" t="s">
        <v>42</v>
      </c>
      <c r="AJ280" s="79">
        <v>0.18460000000000001</v>
      </c>
      <c r="AK280" s="57">
        <f t="shared" si="28"/>
        <v>3</v>
      </c>
    </row>
    <row r="281" spans="28:37" x14ac:dyDescent="0.25">
      <c r="AB281" s="60">
        <v>2019</v>
      </c>
      <c r="AC281" s="53" t="s">
        <v>36</v>
      </c>
      <c r="AD281" s="53" t="s">
        <v>50</v>
      </c>
      <c r="AE281" s="79">
        <v>0.17180000000000001</v>
      </c>
      <c r="AG281" s="60">
        <v>2025</v>
      </c>
      <c r="AH281" s="53" t="s">
        <v>44</v>
      </c>
      <c r="AI281" s="53" t="s">
        <v>42</v>
      </c>
      <c r="AJ281" s="79">
        <v>0.17989999999999998</v>
      </c>
      <c r="AK281" s="57">
        <f t="shared" si="28"/>
        <v>4</v>
      </c>
    </row>
    <row r="282" spans="28:37" x14ac:dyDescent="0.25">
      <c r="AB282" s="60">
        <v>2019</v>
      </c>
      <c r="AC282" s="53" t="s">
        <v>36</v>
      </c>
      <c r="AD282" s="53" t="s">
        <v>54</v>
      </c>
      <c r="AE282" s="79">
        <v>1.8949000000000001E-2</v>
      </c>
      <c r="AG282" s="60">
        <v>2025</v>
      </c>
      <c r="AH282" s="53" t="s">
        <v>48</v>
      </c>
      <c r="AI282" s="53" t="s">
        <v>42</v>
      </c>
      <c r="AJ282" s="79">
        <v>0.17929999999999999</v>
      </c>
      <c r="AK282" s="57">
        <f t="shared" si="28"/>
        <v>5</v>
      </c>
    </row>
    <row r="283" spans="28:37" x14ac:dyDescent="0.25">
      <c r="AB283" s="60">
        <v>2019</v>
      </c>
      <c r="AC283" s="53" t="s">
        <v>36</v>
      </c>
      <c r="AD283" s="53" t="s">
        <v>57</v>
      </c>
      <c r="AE283" s="79">
        <v>9.5870000000000002E-5</v>
      </c>
      <c r="AG283" s="60">
        <v>2025</v>
      </c>
      <c r="AH283" s="53" t="s">
        <v>52</v>
      </c>
      <c r="AI283" s="53" t="s">
        <v>42</v>
      </c>
      <c r="AJ283" s="79">
        <v>0.17809999999999998</v>
      </c>
      <c r="AK283" s="57">
        <f t="shared" si="28"/>
        <v>6</v>
      </c>
    </row>
    <row r="284" spans="28:37" x14ac:dyDescent="0.25">
      <c r="AB284" s="60">
        <v>2019</v>
      </c>
      <c r="AC284" s="53" t="s">
        <v>36</v>
      </c>
      <c r="AD284" s="53" t="s">
        <v>59</v>
      </c>
      <c r="AE284" s="79">
        <v>1.2163E-2</v>
      </c>
      <c r="AG284" s="60">
        <v>2025</v>
      </c>
      <c r="AH284" s="53" t="s">
        <v>56</v>
      </c>
      <c r="AI284" s="53" t="s">
        <v>42</v>
      </c>
      <c r="AJ284" s="79">
        <v>0.18</v>
      </c>
      <c r="AK284" s="57">
        <f t="shared" si="28"/>
        <v>7</v>
      </c>
    </row>
    <row r="285" spans="28:37" x14ac:dyDescent="0.25">
      <c r="AB285" s="60">
        <v>2019</v>
      </c>
      <c r="AC285" s="53" t="s">
        <v>36</v>
      </c>
      <c r="AD285" s="53" t="s">
        <v>61</v>
      </c>
      <c r="AE285" s="79">
        <v>1.2049999999999999E-3</v>
      </c>
      <c r="AG285" s="60">
        <v>2025</v>
      </c>
      <c r="AH285" s="53" t="s">
        <v>58</v>
      </c>
      <c r="AI285" s="53" t="s">
        <v>42</v>
      </c>
      <c r="AJ285" s="79">
        <v>0.18</v>
      </c>
      <c r="AK285" s="57">
        <f t="shared" si="28"/>
        <v>8</v>
      </c>
    </row>
    <row r="286" spans="28:37" x14ac:dyDescent="0.25">
      <c r="AB286" s="60">
        <v>2019</v>
      </c>
      <c r="AC286" s="53" t="s">
        <v>36</v>
      </c>
      <c r="AD286" s="53" t="s">
        <v>64</v>
      </c>
      <c r="AE286" s="79">
        <v>0.33130000000000004</v>
      </c>
      <c r="AG286" s="60">
        <v>2025</v>
      </c>
      <c r="AH286" s="53" t="s">
        <v>60</v>
      </c>
      <c r="AI286" s="53" t="s">
        <v>42</v>
      </c>
      <c r="AJ286" s="79">
        <v>0.1812</v>
      </c>
      <c r="AK286" s="57">
        <f t="shared" si="28"/>
        <v>9</v>
      </c>
    </row>
    <row r="287" spans="28:37" x14ac:dyDescent="0.25">
      <c r="AB287" s="60">
        <v>2019</v>
      </c>
      <c r="AC287" s="53" t="s">
        <v>36</v>
      </c>
      <c r="AD287" s="53" t="s">
        <v>66</v>
      </c>
      <c r="AE287" s="79">
        <v>4.3779999999999999E-2</v>
      </c>
      <c r="AG287" s="60">
        <v>2025</v>
      </c>
      <c r="AH287" s="53" t="s">
        <v>62</v>
      </c>
      <c r="AI287" s="53" t="s">
        <v>42</v>
      </c>
      <c r="AJ287" s="79">
        <v>0.18280000000000002</v>
      </c>
      <c r="AK287" s="57">
        <f t="shared" si="28"/>
        <v>10</v>
      </c>
    </row>
    <row r="288" spans="28:37" x14ac:dyDescent="0.25">
      <c r="AB288" s="60">
        <v>2019</v>
      </c>
      <c r="AC288" s="53" t="s">
        <v>36</v>
      </c>
      <c r="AD288" s="53" t="s">
        <v>67</v>
      </c>
      <c r="AE288" s="79">
        <v>0.92379999999999995</v>
      </c>
      <c r="AG288" s="60">
        <v>2025</v>
      </c>
      <c r="AH288" s="53" t="s">
        <v>65</v>
      </c>
      <c r="AI288" s="53" t="s">
        <v>42</v>
      </c>
      <c r="AJ288" s="79">
        <v>0.1832</v>
      </c>
      <c r="AK288" s="57">
        <f t="shared" si="28"/>
        <v>11</v>
      </c>
    </row>
    <row r="289" spans="28:37" x14ac:dyDescent="0.25">
      <c r="AB289" s="60">
        <v>2019</v>
      </c>
      <c r="AC289" s="53" t="s">
        <v>36</v>
      </c>
      <c r="AD289" s="53" t="s">
        <v>69</v>
      </c>
      <c r="AE289" s="79">
        <v>2.6042999999999997E-2</v>
      </c>
      <c r="AG289" s="60">
        <v>2025</v>
      </c>
      <c r="AH289" s="53" t="s">
        <v>11</v>
      </c>
      <c r="AI289" s="53" t="s">
        <v>42</v>
      </c>
      <c r="AJ289" s="79">
        <v>0.1837</v>
      </c>
      <c r="AK289" s="57">
        <f t="shared" si="28"/>
        <v>12</v>
      </c>
    </row>
    <row r="290" spans="28:37" x14ac:dyDescent="0.25">
      <c r="AB290" s="60">
        <v>2019</v>
      </c>
      <c r="AC290" s="53" t="s">
        <v>36</v>
      </c>
      <c r="AD290" s="53" t="s">
        <v>73</v>
      </c>
      <c r="AE290" s="79">
        <v>0.37040000000000001</v>
      </c>
      <c r="AG290" s="60">
        <v>2018</v>
      </c>
      <c r="AH290" s="53" t="s">
        <v>8</v>
      </c>
      <c r="AI290" s="53" t="s">
        <v>46</v>
      </c>
      <c r="AJ290" s="79">
        <v>1.6272</v>
      </c>
      <c r="AK290" s="57">
        <f t="shared" si="28"/>
        <v>1</v>
      </c>
    </row>
    <row r="291" spans="28:37" x14ac:dyDescent="0.25">
      <c r="AB291" s="60">
        <v>2019</v>
      </c>
      <c r="AC291" s="53" t="s">
        <v>36</v>
      </c>
      <c r="AD291" s="53" t="s">
        <v>75</v>
      </c>
      <c r="AE291" s="79">
        <v>0.35960000000000003</v>
      </c>
      <c r="AG291" s="60">
        <v>2018</v>
      </c>
      <c r="AH291" s="53" t="s">
        <v>36</v>
      </c>
      <c r="AI291" s="53" t="s">
        <v>46</v>
      </c>
      <c r="AJ291" s="79">
        <v>1.6206</v>
      </c>
      <c r="AK291" s="57">
        <f t="shared" si="28"/>
        <v>2</v>
      </c>
    </row>
    <row r="292" spans="28:37" x14ac:dyDescent="0.25">
      <c r="AB292" s="60">
        <v>2019</v>
      </c>
      <c r="AC292" s="53" t="s">
        <v>36</v>
      </c>
      <c r="AD292" s="53" t="s">
        <v>76</v>
      </c>
      <c r="AE292" s="79">
        <v>1.3499000000000001</v>
      </c>
      <c r="AG292" s="60">
        <v>2018</v>
      </c>
      <c r="AH292" s="53" t="s">
        <v>40</v>
      </c>
      <c r="AI292" s="53" t="s">
        <v>46</v>
      </c>
      <c r="AJ292" s="79">
        <v>1.6169</v>
      </c>
      <c r="AK292" s="57">
        <f t="shared" si="28"/>
        <v>3</v>
      </c>
    </row>
    <row r="293" spans="28:37" x14ac:dyDescent="0.25">
      <c r="AB293" s="60">
        <v>2019</v>
      </c>
      <c r="AC293" s="53" t="s">
        <v>36</v>
      </c>
      <c r="AD293" s="53" t="s">
        <v>78</v>
      </c>
      <c r="AE293" s="79">
        <v>4.2862999999999998E-2</v>
      </c>
      <c r="AG293" s="60">
        <v>2018</v>
      </c>
      <c r="AH293" s="53" t="s">
        <v>44</v>
      </c>
      <c r="AI293" s="53" t="s">
        <v>46</v>
      </c>
      <c r="AJ293" s="79">
        <v>1.6052</v>
      </c>
      <c r="AK293" s="57">
        <f t="shared" si="28"/>
        <v>4</v>
      </c>
    </row>
    <row r="294" spans="28:37" x14ac:dyDescent="0.25">
      <c r="AB294" s="60">
        <v>2019</v>
      </c>
      <c r="AC294" s="53" t="s">
        <v>36</v>
      </c>
      <c r="AD294" s="53" t="s">
        <v>79</v>
      </c>
      <c r="AE294" s="79">
        <v>0.36719999999999997</v>
      </c>
      <c r="AG294" s="60">
        <v>2018</v>
      </c>
      <c r="AH294" s="53" t="s">
        <v>48</v>
      </c>
      <c r="AI294" s="53" t="s">
        <v>46</v>
      </c>
      <c r="AJ294" s="79">
        <v>1.5613999999999999</v>
      </c>
      <c r="AK294" s="57">
        <f t="shared" si="28"/>
        <v>5</v>
      </c>
    </row>
    <row r="295" spans="28:37" x14ac:dyDescent="0.25">
      <c r="AB295" s="60">
        <v>2019</v>
      </c>
      <c r="AC295" s="53" t="s">
        <v>36</v>
      </c>
      <c r="AD295" s="53" t="s">
        <v>80</v>
      </c>
      <c r="AE295" s="79">
        <v>5.8129999999999994E-5</v>
      </c>
      <c r="AG295" s="60">
        <v>2018</v>
      </c>
      <c r="AH295" s="53" t="s">
        <v>52</v>
      </c>
      <c r="AI295" s="53" t="s">
        <v>46</v>
      </c>
      <c r="AJ295" s="79">
        <v>1.5885</v>
      </c>
      <c r="AK295" s="57">
        <f t="shared" si="28"/>
        <v>6</v>
      </c>
    </row>
    <row r="296" spans="28:37" x14ac:dyDescent="0.25">
      <c r="AB296" s="60">
        <v>2019</v>
      </c>
      <c r="AC296" s="53" t="s">
        <v>40</v>
      </c>
      <c r="AD296" s="53" t="s">
        <v>46</v>
      </c>
      <c r="AE296" s="79">
        <v>1.5223</v>
      </c>
      <c r="AG296" s="60">
        <v>2018</v>
      </c>
      <c r="AH296" s="53" t="s">
        <v>56</v>
      </c>
      <c r="AI296" s="53" t="s">
        <v>46</v>
      </c>
      <c r="AJ296" s="79">
        <v>1.5944</v>
      </c>
      <c r="AK296" s="57">
        <f t="shared" si="28"/>
        <v>7</v>
      </c>
    </row>
    <row r="297" spans="28:37" x14ac:dyDescent="0.25">
      <c r="AB297" s="60">
        <v>2019</v>
      </c>
      <c r="AC297" s="53" t="s">
        <v>40</v>
      </c>
      <c r="AD297" s="53" t="s">
        <v>71</v>
      </c>
      <c r="AE297" s="79">
        <v>1.7714000000000001</v>
      </c>
      <c r="AG297" s="60">
        <v>2018</v>
      </c>
      <c r="AH297" s="53" t="s">
        <v>58</v>
      </c>
      <c r="AI297" s="53" t="s">
        <v>46</v>
      </c>
      <c r="AJ297" s="79">
        <v>1.5960000000000001</v>
      </c>
      <c r="AK297" s="57">
        <f t="shared" si="28"/>
        <v>8</v>
      </c>
    </row>
    <row r="298" spans="28:37" x14ac:dyDescent="0.25">
      <c r="AB298" s="60">
        <v>2019</v>
      </c>
      <c r="AC298" s="53" t="s">
        <v>40</v>
      </c>
      <c r="AD298" s="53" t="s">
        <v>5</v>
      </c>
      <c r="AE298" s="79">
        <v>1.3559000000000001</v>
      </c>
      <c r="AG298" s="60">
        <v>2018</v>
      </c>
      <c r="AH298" s="53" t="s">
        <v>60</v>
      </c>
      <c r="AI298" s="53" t="s">
        <v>46</v>
      </c>
      <c r="AJ298" s="79">
        <v>1.5923</v>
      </c>
      <c r="AK298" s="57">
        <f t="shared" si="28"/>
        <v>9</v>
      </c>
    </row>
    <row r="299" spans="28:37" x14ac:dyDescent="0.25">
      <c r="AB299" s="60">
        <v>2019</v>
      </c>
      <c r="AC299" s="53" t="s">
        <v>40</v>
      </c>
      <c r="AD299" s="53" t="s">
        <v>33</v>
      </c>
      <c r="AE299" s="79">
        <v>0.96069999999999989</v>
      </c>
      <c r="AG299" s="60">
        <v>2018</v>
      </c>
      <c r="AH299" s="53" t="s">
        <v>62</v>
      </c>
      <c r="AI299" s="53" t="s">
        <v>46</v>
      </c>
      <c r="AJ299" s="79">
        <v>1.5724</v>
      </c>
      <c r="AK299" s="57">
        <f t="shared" si="28"/>
        <v>10</v>
      </c>
    </row>
    <row r="300" spans="28:37" x14ac:dyDescent="0.25">
      <c r="AB300" s="60">
        <v>2019</v>
      </c>
      <c r="AC300" s="53" t="s">
        <v>40</v>
      </c>
      <c r="AD300" s="53" t="s">
        <v>38</v>
      </c>
      <c r="AE300" s="79">
        <v>1.0093000000000001</v>
      </c>
      <c r="AG300" s="60">
        <v>2018</v>
      </c>
      <c r="AH300" s="53" t="s">
        <v>65</v>
      </c>
      <c r="AI300" s="53" t="s">
        <v>46</v>
      </c>
      <c r="AJ300" s="79">
        <v>1.5616000000000001</v>
      </c>
      <c r="AK300" s="57">
        <f t="shared" si="28"/>
        <v>11</v>
      </c>
    </row>
    <row r="301" spans="28:37" x14ac:dyDescent="0.25">
      <c r="AB301" s="60">
        <v>2019</v>
      </c>
      <c r="AC301" s="53" t="s">
        <v>40</v>
      </c>
      <c r="AD301" s="53" t="s">
        <v>42</v>
      </c>
      <c r="AE301" s="79">
        <v>0.2016</v>
      </c>
      <c r="AG301" s="60">
        <v>2018</v>
      </c>
      <c r="AH301" s="53" t="s">
        <v>11</v>
      </c>
      <c r="AI301" s="53" t="s">
        <v>46</v>
      </c>
      <c r="AJ301" s="79">
        <v>1.5618000000000001</v>
      </c>
      <c r="AK301" s="57">
        <f t="shared" si="28"/>
        <v>12</v>
      </c>
    </row>
    <row r="302" spans="28:37" x14ac:dyDescent="0.25">
      <c r="AB302" s="60">
        <v>2019</v>
      </c>
      <c r="AC302" s="53" t="s">
        <v>40</v>
      </c>
      <c r="AD302" s="53" t="s">
        <v>50</v>
      </c>
      <c r="AE302" s="79">
        <v>0.17269999999999999</v>
      </c>
      <c r="AG302" s="60">
        <v>2019</v>
      </c>
      <c r="AH302" s="53" t="s">
        <v>8</v>
      </c>
      <c r="AI302" s="53" t="s">
        <v>46</v>
      </c>
      <c r="AJ302" s="79">
        <v>1.5486</v>
      </c>
      <c r="AK302" s="57">
        <f t="shared" si="28"/>
        <v>1</v>
      </c>
    </row>
    <row r="303" spans="28:37" x14ac:dyDescent="0.25">
      <c r="AB303" s="60">
        <v>2019</v>
      </c>
      <c r="AC303" s="53" t="s">
        <v>40</v>
      </c>
      <c r="AD303" s="53" t="s">
        <v>54</v>
      </c>
      <c r="AE303" s="79">
        <v>1.9604999999999997E-2</v>
      </c>
      <c r="AG303" s="60">
        <v>2019</v>
      </c>
      <c r="AH303" s="53" t="s">
        <v>36</v>
      </c>
      <c r="AI303" s="53" t="s">
        <v>46</v>
      </c>
      <c r="AJ303" s="79">
        <v>1.5345</v>
      </c>
      <c r="AK303" s="57">
        <f t="shared" si="28"/>
        <v>2</v>
      </c>
    </row>
    <row r="304" spans="28:37" x14ac:dyDescent="0.25">
      <c r="AB304" s="60">
        <v>2019</v>
      </c>
      <c r="AC304" s="53" t="s">
        <v>40</v>
      </c>
      <c r="AD304" s="53" t="s">
        <v>57</v>
      </c>
      <c r="AE304" s="79">
        <v>9.5230000000000008E-5</v>
      </c>
      <c r="AG304" s="60">
        <v>2019</v>
      </c>
      <c r="AH304" s="53" t="s">
        <v>40</v>
      </c>
      <c r="AI304" s="53" t="s">
        <v>46</v>
      </c>
      <c r="AJ304" s="79">
        <v>1.5223</v>
      </c>
      <c r="AK304" s="57">
        <f t="shared" si="28"/>
        <v>3</v>
      </c>
    </row>
    <row r="305" spans="28:37" x14ac:dyDescent="0.25">
      <c r="AB305" s="60">
        <v>2019</v>
      </c>
      <c r="AC305" s="53" t="s">
        <v>40</v>
      </c>
      <c r="AD305" s="53" t="s">
        <v>59</v>
      </c>
      <c r="AE305" s="79">
        <v>1.2244999999999999E-2</v>
      </c>
      <c r="AG305" s="60">
        <v>2019</v>
      </c>
      <c r="AH305" s="53" t="s">
        <v>44</v>
      </c>
      <c r="AI305" s="53" t="s">
        <v>46</v>
      </c>
      <c r="AJ305" s="79">
        <v>1.5237000000000001</v>
      </c>
      <c r="AK305" s="57">
        <f t="shared" si="28"/>
        <v>4</v>
      </c>
    </row>
    <row r="306" spans="28:37" x14ac:dyDescent="0.25">
      <c r="AB306" s="60">
        <v>2019</v>
      </c>
      <c r="AC306" s="53" t="s">
        <v>40</v>
      </c>
      <c r="AD306" s="53" t="s">
        <v>61</v>
      </c>
      <c r="AE306" s="79">
        <v>1.193E-3</v>
      </c>
      <c r="AG306" s="60">
        <v>2019</v>
      </c>
      <c r="AH306" s="53" t="s">
        <v>48</v>
      </c>
      <c r="AI306" s="53" t="s">
        <v>46</v>
      </c>
      <c r="AJ306" s="79">
        <v>1.5347999999999999</v>
      </c>
      <c r="AK306" s="57">
        <f t="shared" si="28"/>
        <v>5</v>
      </c>
    </row>
    <row r="307" spans="28:37" x14ac:dyDescent="0.25">
      <c r="AB307" s="60">
        <v>2019</v>
      </c>
      <c r="AC307" s="53" t="s">
        <v>40</v>
      </c>
      <c r="AD307" s="53" t="s">
        <v>64</v>
      </c>
      <c r="AE307" s="79">
        <v>0.3322</v>
      </c>
      <c r="AG307" s="60">
        <v>2019</v>
      </c>
      <c r="AH307" s="53" t="s">
        <v>52</v>
      </c>
      <c r="AI307" s="53" t="s">
        <v>46</v>
      </c>
      <c r="AJ307" s="79">
        <v>1.5383</v>
      </c>
      <c r="AK307" s="57">
        <f t="shared" si="28"/>
        <v>6</v>
      </c>
    </row>
    <row r="308" spans="28:37" x14ac:dyDescent="0.25">
      <c r="AB308" s="60">
        <v>2019</v>
      </c>
      <c r="AC308" s="53" t="s">
        <v>40</v>
      </c>
      <c r="AD308" s="53" t="s">
        <v>66</v>
      </c>
      <c r="AE308" s="79">
        <v>4.3990999999999995E-2</v>
      </c>
      <c r="AG308" s="60">
        <v>2019</v>
      </c>
      <c r="AH308" s="53" t="s">
        <v>56</v>
      </c>
      <c r="AI308" s="53" t="s">
        <v>46</v>
      </c>
      <c r="AJ308" s="79">
        <v>1.5275000000000001</v>
      </c>
      <c r="AK308" s="57">
        <f t="shared" si="28"/>
        <v>7</v>
      </c>
    </row>
    <row r="309" spans="28:37" x14ac:dyDescent="0.25">
      <c r="AB309" s="60">
        <v>2019</v>
      </c>
      <c r="AC309" s="53" t="s">
        <v>40</v>
      </c>
      <c r="AD309" s="53" t="s">
        <v>67</v>
      </c>
      <c r="AE309" s="79">
        <v>0.91969999999999996</v>
      </c>
      <c r="AG309" s="60">
        <v>2019</v>
      </c>
      <c r="AH309" s="53" t="s">
        <v>58</v>
      </c>
      <c r="AI309" s="53" t="s">
        <v>46</v>
      </c>
      <c r="AJ309" s="79">
        <v>1.5337000000000001</v>
      </c>
      <c r="AK309" s="57">
        <f t="shared" si="28"/>
        <v>8</v>
      </c>
    </row>
    <row r="310" spans="28:37" x14ac:dyDescent="0.25">
      <c r="AB310" s="60">
        <v>2019</v>
      </c>
      <c r="AC310" s="53" t="s">
        <v>40</v>
      </c>
      <c r="AD310" s="53" t="s">
        <v>69</v>
      </c>
      <c r="AE310" s="79">
        <v>2.5741999999999998E-2</v>
      </c>
      <c r="AG310" s="60">
        <v>2019</v>
      </c>
      <c r="AH310" s="53" t="s">
        <v>60</v>
      </c>
      <c r="AI310" s="53" t="s">
        <v>46</v>
      </c>
      <c r="AJ310" s="79">
        <v>1.5101</v>
      </c>
      <c r="AK310" s="57">
        <f t="shared" si="28"/>
        <v>9</v>
      </c>
    </row>
    <row r="311" spans="28:37" x14ac:dyDescent="0.25">
      <c r="AB311" s="60">
        <v>2019</v>
      </c>
      <c r="AC311" s="53" t="s">
        <v>40</v>
      </c>
      <c r="AD311" s="53" t="s">
        <v>73</v>
      </c>
      <c r="AE311" s="79">
        <v>0.37240000000000001</v>
      </c>
      <c r="AG311" s="60">
        <v>2019</v>
      </c>
      <c r="AH311" s="53" t="s">
        <v>62</v>
      </c>
      <c r="AI311" s="53" t="s">
        <v>46</v>
      </c>
      <c r="AJ311" s="79">
        <v>1.5195000000000001</v>
      </c>
      <c r="AK311" s="57">
        <f t="shared" si="28"/>
        <v>10</v>
      </c>
    </row>
    <row r="312" spans="28:37" x14ac:dyDescent="0.25">
      <c r="AB312" s="60">
        <v>2019</v>
      </c>
      <c r="AC312" s="53" t="s">
        <v>40</v>
      </c>
      <c r="AD312" s="53" t="s">
        <v>75</v>
      </c>
      <c r="AE312" s="79">
        <v>0.36149999999999999</v>
      </c>
      <c r="AG312" s="60">
        <v>2019</v>
      </c>
      <c r="AH312" s="53" t="s">
        <v>65</v>
      </c>
      <c r="AI312" s="53" t="s">
        <v>46</v>
      </c>
      <c r="AJ312" s="79">
        <v>1.504</v>
      </c>
      <c r="AK312" s="57">
        <f t="shared" si="28"/>
        <v>11</v>
      </c>
    </row>
    <row r="313" spans="28:37" x14ac:dyDescent="0.25">
      <c r="AB313" s="60">
        <v>2019</v>
      </c>
      <c r="AC313" s="53" t="s">
        <v>40</v>
      </c>
      <c r="AD313" s="53" t="s">
        <v>76</v>
      </c>
      <c r="AE313" s="79">
        <v>1.3615000000000002</v>
      </c>
      <c r="AG313" s="60">
        <v>2019</v>
      </c>
      <c r="AH313" s="53" t="s">
        <v>11</v>
      </c>
      <c r="AI313" s="53" t="s">
        <v>46</v>
      </c>
      <c r="AJ313" s="79">
        <v>1.5094000000000001</v>
      </c>
      <c r="AK313" s="57">
        <f t="shared" si="28"/>
        <v>12</v>
      </c>
    </row>
    <row r="314" spans="28:37" x14ac:dyDescent="0.25">
      <c r="AB314" s="60">
        <v>2019</v>
      </c>
      <c r="AC314" s="53" t="s">
        <v>40</v>
      </c>
      <c r="AD314" s="53" t="s">
        <v>78</v>
      </c>
      <c r="AE314" s="79">
        <v>4.2610000000000002E-2</v>
      </c>
      <c r="AG314" s="60">
        <v>2020</v>
      </c>
      <c r="AH314" s="53" t="s">
        <v>8</v>
      </c>
      <c r="AI314" s="53" t="s">
        <v>46</v>
      </c>
      <c r="AJ314" s="80">
        <v>1.5014000000000001</v>
      </c>
      <c r="AK314" s="57">
        <f t="shared" si="28"/>
        <v>1</v>
      </c>
    </row>
    <row r="315" spans="28:37" x14ac:dyDescent="0.25">
      <c r="AB315" s="60">
        <v>2019</v>
      </c>
      <c r="AC315" s="53" t="s">
        <v>40</v>
      </c>
      <c r="AD315" s="53" t="s">
        <v>79</v>
      </c>
      <c r="AE315" s="79">
        <v>0.36909999999999998</v>
      </c>
      <c r="AG315" s="60">
        <v>2020</v>
      </c>
      <c r="AH315" s="53" t="s">
        <v>36</v>
      </c>
      <c r="AI315" s="53" t="s">
        <v>46</v>
      </c>
      <c r="AJ315" s="80">
        <v>1.5357000000000001</v>
      </c>
      <c r="AK315" s="57">
        <f t="shared" si="28"/>
        <v>2</v>
      </c>
    </row>
    <row r="316" spans="28:37" x14ac:dyDescent="0.25">
      <c r="AB316" s="60">
        <v>2019</v>
      </c>
      <c r="AC316" s="53" t="s">
        <v>40</v>
      </c>
      <c r="AD316" s="53" t="s">
        <v>80</v>
      </c>
      <c r="AE316" s="79">
        <v>5.8440000000000003E-5</v>
      </c>
      <c r="AG316" s="60">
        <v>2020</v>
      </c>
      <c r="AH316" s="53" t="s">
        <v>40</v>
      </c>
      <c r="AI316" s="53" t="s">
        <v>46</v>
      </c>
      <c r="AJ316" s="80">
        <v>1.571</v>
      </c>
      <c r="AK316" s="57">
        <f t="shared" si="28"/>
        <v>3</v>
      </c>
    </row>
    <row r="317" spans="28:37" x14ac:dyDescent="0.25">
      <c r="AB317" s="60">
        <v>2019</v>
      </c>
      <c r="AC317" s="53" t="s">
        <v>44</v>
      </c>
      <c r="AD317" s="53" t="s">
        <v>46</v>
      </c>
      <c r="AE317" s="79">
        <v>1.5237000000000001</v>
      </c>
      <c r="AG317" s="60">
        <v>2020</v>
      </c>
      <c r="AH317" s="53" t="s">
        <v>44</v>
      </c>
      <c r="AI317" s="53" t="s">
        <v>46</v>
      </c>
      <c r="AJ317" s="80">
        <v>1.5326</v>
      </c>
      <c r="AK317" s="57">
        <f t="shared" si="28"/>
        <v>4</v>
      </c>
    </row>
    <row r="318" spans="28:37" x14ac:dyDescent="0.25">
      <c r="AB318" s="60">
        <v>2019</v>
      </c>
      <c r="AC318" s="53" t="s">
        <v>44</v>
      </c>
      <c r="AD318" s="53" t="s">
        <v>71</v>
      </c>
      <c r="AE318" s="79">
        <v>1.7625999999999999</v>
      </c>
      <c r="AG318" s="60">
        <v>2020</v>
      </c>
      <c r="AH318" s="53" t="s">
        <v>48</v>
      </c>
      <c r="AI318" s="53" t="s">
        <v>46</v>
      </c>
      <c r="AJ318" s="79">
        <v>1.5685</v>
      </c>
      <c r="AK318" s="57">
        <f t="shared" si="28"/>
        <v>5</v>
      </c>
    </row>
    <row r="319" spans="28:37" x14ac:dyDescent="0.25">
      <c r="AB319" s="60">
        <v>2019</v>
      </c>
      <c r="AC319" s="53" t="s">
        <v>44</v>
      </c>
      <c r="AD319" s="53" t="s">
        <v>5</v>
      </c>
      <c r="AE319" s="79">
        <v>1.3620000000000001</v>
      </c>
      <c r="AG319" s="60">
        <v>2020</v>
      </c>
      <c r="AH319" s="53" t="s">
        <v>52</v>
      </c>
      <c r="AI319" s="53" t="s">
        <v>46</v>
      </c>
      <c r="AJ319" s="80">
        <v>1.5658000000000001</v>
      </c>
      <c r="AK319" s="57">
        <f t="shared" si="28"/>
        <v>6</v>
      </c>
    </row>
    <row r="320" spans="28:37" x14ac:dyDescent="0.25">
      <c r="AB320" s="60">
        <v>2019</v>
      </c>
      <c r="AC320" s="53" t="s">
        <v>44</v>
      </c>
      <c r="AD320" s="53" t="s">
        <v>33</v>
      </c>
      <c r="AE320" s="79">
        <v>0.95940000000000003</v>
      </c>
      <c r="AG320" s="60">
        <v>2020</v>
      </c>
      <c r="AH320" s="53" t="s">
        <v>56</v>
      </c>
      <c r="AI320" s="53" t="s">
        <v>46</v>
      </c>
      <c r="AJ320" s="79">
        <v>1.6194999999999999</v>
      </c>
      <c r="AK320" s="57">
        <f t="shared" si="28"/>
        <v>7</v>
      </c>
    </row>
    <row r="321" spans="28:37" x14ac:dyDescent="0.25">
      <c r="AB321" s="60">
        <v>2019</v>
      </c>
      <c r="AC321" s="53" t="s">
        <v>44</v>
      </c>
      <c r="AD321" s="53" t="s">
        <v>38</v>
      </c>
      <c r="AE321" s="79">
        <v>1.0118</v>
      </c>
      <c r="AG321" s="60">
        <v>2020</v>
      </c>
      <c r="AH321" s="53" t="s">
        <v>58</v>
      </c>
      <c r="AI321" s="53" t="s">
        <v>46</v>
      </c>
      <c r="AJ321" s="79">
        <v>1.6174999999999999</v>
      </c>
      <c r="AK321" s="57">
        <f t="shared" si="28"/>
        <v>8</v>
      </c>
    </row>
    <row r="322" spans="28:37" x14ac:dyDescent="0.25">
      <c r="AB322" s="60">
        <v>2019</v>
      </c>
      <c r="AC322" s="53" t="s">
        <v>44</v>
      </c>
      <c r="AD322" s="53" t="s">
        <v>42</v>
      </c>
      <c r="AE322" s="79">
        <v>0.2021</v>
      </c>
      <c r="AG322" s="60">
        <v>2020</v>
      </c>
      <c r="AH322" s="53" t="s">
        <v>60</v>
      </c>
      <c r="AI322" s="53" t="s">
        <v>46</v>
      </c>
      <c r="AJ322" s="79">
        <v>1.6059000000000001</v>
      </c>
      <c r="AK322" s="57">
        <f t="shared" ref="AK322:AK385" si="29">VLOOKUP(AH322,AM:AN,2,FALSE)</f>
        <v>9</v>
      </c>
    </row>
    <row r="323" spans="28:37" x14ac:dyDescent="0.25">
      <c r="AB323" s="60">
        <v>2019</v>
      </c>
      <c r="AC323" s="53" t="s">
        <v>44</v>
      </c>
      <c r="AD323" s="53" t="s">
        <v>50</v>
      </c>
      <c r="AE323" s="79">
        <v>0.1736</v>
      </c>
      <c r="AG323" s="60">
        <v>2020</v>
      </c>
      <c r="AH323" s="53" t="s">
        <v>62</v>
      </c>
      <c r="AI323" s="53" t="s">
        <v>46</v>
      </c>
      <c r="AJ323" s="79">
        <v>1.5943000000000001</v>
      </c>
      <c r="AK323" s="57">
        <f t="shared" si="29"/>
        <v>10</v>
      </c>
    </row>
    <row r="324" spans="28:37" x14ac:dyDescent="0.25">
      <c r="AB324" s="60">
        <v>2019</v>
      </c>
      <c r="AC324" s="53" t="s">
        <v>44</v>
      </c>
      <c r="AD324" s="53" t="s">
        <v>54</v>
      </c>
      <c r="AE324" s="79">
        <v>1.9517E-2</v>
      </c>
      <c r="AG324" s="60">
        <v>2020</v>
      </c>
      <c r="AH324" s="53" t="s">
        <v>65</v>
      </c>
      <c r="AI324" s="53" t="s">
        <v>46</v>
      </c>
      <c r="AJ324" s="79">
        <v>1.6004</v>
      </c>
      <c r="AK324" s="57">
        <f t="shared" si="29"/>
        <v>11</v>
      </c>
    </row>
    <row r="325" spans="28:37" x14ac:dyDescent="0.25">
      <c r="AB325" s="60">
        <v>2019</v>
      </c>
      <c r="AC325" s="53" t="s">
        <v>44</v>
      </c>
      <c r="AD325" s="53" t="s">
        <v>57</v>
      </c>
      <c r="AE325" s="79">
        <v>9.5729999999999993E-5</v>
      </c>
      <c r="AG325" s="60">
        <v>2020</v>
      </c>
      <c r="AH325" s="53" t="s">
        <v>11</v>
      </c>
      <c r="AI325" s="53" t="s">
        <v>46</v>
      </c>
      <c r="AJ325" s="79">
        <v>1.6249</v>
      </c>
      <c r="AK325" s="57">
        <f t="shared" si="29"/>
        <v>12</v>
      </c>
    </row>
    <row r="326" spans="28:37" x14ac:dyDescent="0.25">
      <c r="AB326" s="60">
        <v>2019</v>
      </c>
      <c r="AC326" s="53" t="s">
        <v>44</v>
      </c>
      <c r="AD326" s="53" t="s">
        <v>59</v>
      </c>
      <c r="AE326" s="79">
        <v>1.2208000000000002E-2</v>
      </c>
      <c r="AG326" s="60">
        <v>2021</v>
      </c>
      <c r="AH326" s="53" t="s">
        <v>8</v>
      </c>
      <c r="AI326" s="53" t="s">
        <v>46</v>
      </c>
      <c r="AJ326" s="81">
        <v>1.6107</v>
      </c>
      <c r="AK326" s="57">
        <f t="shared" si="29"/>
        <v>1</v>
      </c>
    </row>
    <row r="327" spans="28:37" x14ac:dyDescent="0.25">
      <c r="AB327" s="60">
        <v>2019</v>
      </c>
      <c r="AC327" s="53" t="s">
        <v>44</v>
      </c>
      <c r="AD327" s="53" t="s">
        <v>61</v>
      </c>
      <c r="AE327" s="79">
        <v>1.17E-3</v>
      </c>
      <c r="AG327" s="60">
        <v>2021</v>
      </c>
      <c r="AH327" s="53" t="s">
        <v>36</v>
      </c>
      <c r="AI327" s="53" t="s">
        <v>46</v>
      </c>
      <c r="AJ327" s="81">
        <v>1.6147</v>
      </c>
      <c r="AK327" s="57">
        <f t="shared" si="29"/>
        <v>2</v>
      </c>
    </row>
    <row r="328" spans="28:37" x14ac:dyDescent="0.25">
      <c r="AB328" s="60">
        <v>2019</v>
      </c>
      <c r="AC328" s="53" t="s">
        <v>44</v>
      </c>
      <c r="AD328" s="53" t="s">
        <v>64</v>
      </c>
      <c r="AE328" s="79">
        <v>0.32929999999999998</v>
      </c>
      <c r="AG328" s="60">
        <v>2021</v>
      </c>
      <c r="AH328" s="53" t="s">
        <v>40</v>
      </c>
      <c r="AI328" s="53" t="s">
        <v>46</v>
      </c>
      <c r="AJ328" s="81">
        <v>1.577</v>
      </c>
      <c r="AK328" s="57">
        <f t="shared" si="29"/>
        <v>3</v>
      </c>
    </row>
    <row r="329" spans="28:37" x14ac:dyDescent="0.25">
      <c r="AB329" s="60">
        <v>2019</v>
      </c>
      <c r="AC329" s="53" t="s">
        <v>44</v>
      </c>
      <c r="AD329" s="53" t="s">
        <v>66</v>
      </c>
      <c r="AE329" s="79">
        <v>4.4042999999999999E-2</v>
      </c>
      <c r="AG329" s="60">
        <v>2021</v>
      </c>
      <c r="AH329" s="53" t="s">
        <v>44</v>
      </c>
      <c r="AI329" s="53" t="s">
        <v>46</v>
      </c>
      <c r="AJ329" s="81">
        <v>1.607</v>
      </c>
      <c r="AK329" s="57">
        <f t="shared" si="29"/>
        <v>4</v>
      </c>
    </row>
    <row r="330" spans="28:37" x14ac:dyDescent="0.25">
      <c r="AB330" s="60">
        <v>2019</v>
      </c>
      <c r="AC330" s="53" t="s">
        <v>44</v>
      </c>
      <c r="AD330" s="53" t="s">
        <v>67</v>
      </c>
      <c r="AE330" s="79">
        <v>0.90790000000000004</v>
      </c>
      <c r="AG330" s="60">
        <v>2021</v>
      </c>
      <c r="AH330" s="53" t="s">
        <v>48</v>
      </c>
      <c r="AI330" s="53" t="s">
        <v>46</v>
      </c>
      <c r="AJ330" s="81">
        <v>1.6134999999999999</v>
      </c>
      <c r="AK330" s="57">
        <f t="shared" si="29"/>
        <v>5</v>
      </c>
    </row>
    <row r="331" spans="28:37" x14ac:dyDescent="0.25">
      <c r="AB331" s="60">
        <v>2019</v>
      </c>
      <c r="AC331" s="53" t="s">
        <v>44</v>
      </c>
      <c r="AD331" s="53" t="s">
        <v>69</v>
      </c>
      <c r="AE331" s="79">
        <v>2.6192000000000003E-2</v>
      </c>
      <c r="AG331" s="60">
        <v>2021</v>
      </c>
      <c r="AH331" s="53" t="s">
        <v>52</v>
      </c>
      <c r="AI331" s="53" t="s">
        <v>46</v>
      </c>
      <c r="AJ331" s="81">
        <v>1.6001000000000001</v>
      </c>
      <c r="AK331" s="57">
        <f t="shared" si="29"/>
        <v>6</v>
      </c>
    </row>
    <row r="332" spans="28:37" x14ac:dyDescent="0.25">
      <c r="AB332" s="60">
        <v>2019</v>
      </c>
      <c r="AC332" s="53" t="s">
        <v>44</v>
      </c>
      <c r="AD332" s="53" t="s">
        <v>73</v>
      </c>
      <c r="AE332" s="79">
        <v>0.374</v>
      </c>
      <c r="AG332" s="60">
        <v>2021</v>
      </c>
      <c r="AH332" s="53" t="s">
        <v>56</v>
      </c>
      <c r="AI332" s="53" t="s">
        <v>46</v>
      </c>
      <c r="AJ332" s="80">
        <v>1.6075999999999999</v>
      </c>
      <c r="AK332" s="57">
        <f t="shared" si="29"/>
        <v>7</v>
      </c>
    </row>
    <row r="333" spans="28:37" x14ac:dyDescent="0.25">
      <c r="AB333" s="60">
        <v>2019</v>
      </c>
      <c r="AC333" s="53" t="s">
        <v>44</v>
      </c>
      <c r="AD333" s="53" t="s">
        <v>75</v>
      </c>
      <c r="AE333" s="79">
        <v>0.36320000000000002</v>
      </c>
      <c r="AG333" s="60">
        <v>2021</v>
      </c>
      <c r="AH333" s="53" t="s">
        <v>58</v>
      </c>
      <c r="AI333" s="53" t="s">
        <v>46</v>
      </c>
      <c r="AJ333" s="80">
        <v>1.5891</v>
      </c>
      <c r="AK333" s="57">
        <f t="shared" si="29"/>
        <v>8</v>
      </c>
    </row>
    <row r="334" spans="28:37" x14ac:dyDescent="0.25">
      <c r="AB334" s="60">
        <v>2019</v>
      </c>
      <c r="AC334" s="53" t="s">
        <v>44</v>
      </c>
      <c r="AD334" s="53" t="s">
        <v>76</v>
      </c>
      <c r="AE334" s="79">
        <v>1.3363</v>
      </c>
      <c r="AG334" s="60">
        <v>2021</v>
      </c>
      <c r="AH334" s="53" t="s">
        <v>60</v>
      </c>
      <c r="AI334" s="53" t="s">
        <v>46</v>
      </c>
      <c r="AJ334" s="80">
        <v>1.5793999999999999</v>
      </c>
      <c r="AK334" s="57">
        <f t="shared" si="29"/>
        <v>9</v>
      </c>
    </row>
    <row r="335" spans="28:37" x14ac:dyDescent="0.25">
      <c r="AB335" s="60">
        <v>2019</v>
      </c>
      <c r="AC335" s="53" t="s">
        <v>44</v>
      </c>
      <c r="AD335" s="53" t="s">
        <v>78</v>
      </c>
      <c r="AE335" s="79">
        <v>4.2668999999999999E-2</v>
      </c>
      <c r="AG335" s="60">
        <v>2021</v>
      </c>
      <c r="AH335" s="53" t="s">
        <v>62</v>
      </c>
      <c r="AI335" s="53" t="s">
        <v>46</v>
      </c>
      <c r="AJ335" s="80">
        <v>1.5697000000000001</v>
      </c>
      <c r="AK335" s="57">
        <f t="shared" si="29"/>
        <v>10</v>
      </c>
    </row>
    <row r="336" spans="28:37" x14ac:dyDescent="0.25">
      <c r="AB336" s="60">
        <v>2019</v>
      </c>
      <c r="AC336" s="53" t="s">
        <v>44</v>
      </c>
      <c r="AD336" s="53" t="s">
        <v>79</v>
      </c>
      <c r="AE336" s="79">
        <v>0.37079999999999996</v>
      </c>
      <c r="AG336" s="60">
        <v>2021</v>
      </c>
      <c r="AH336" s="53" t="s">
        <v>65</v>
      </c>
      <c r="AI336" s="53" t="s">
        <v>46</v>
      </c>
      <c r="AJ336" s="80">
        <v>1.5463</v>
      </c>
      <c r="AK336" s="57">
        <f t="shared" si="29"/>
        <v>11</v>
      </c>
    </row>
    <row r="337" spans="28:37" x14ac:dyDescent="0.25">
      <c r="AB337" s="60">
        <v>2019</v>
      </c>
      <c r="AC337" s="53" t="s">
        <v>44</v>
      </c>
      <c r="AD337" s="53" t="s">
        <v>80</v>
      </c>
      <c r="AE337" s="79">
        <v>5.8479999999999996E-5</v>
      </c>
      <c r="AG337" s="60">
        <v>2021</v>
      </c>
      <c r="AH337" s="53" t="s">
        <v>11</v>
      </c>
      <c r="AI337" s="53" t="s">
        <v>46</v>
      </c>
      <c r="AJ337" s="80">
        <v>1.5295000000000001</v>
      </c>
      <c r="AK337" s="57">
        <f t="shared" si="29"/>
        <v>12</v>
      </c>
    </row>
    <row r="338" spans="28:37" x14ac:dyDescent="0.25">
      <c r="AB338" s="60">
        <v>2019</v>
      </c>
      <c r="AC338" s="53" t="s">
        <v>48</v>
      </c>
      <c r="AD338" s="53" t="s">
        <v>46</v>
      </c>
      <c r="AE338" s="79">
        <v>1.5347999999999999</v>
      </c>
      <c r="AG338" s="60">
        <v>2022</v>
      </c>
      <c r="AH338" s="53" t="s">
        <v>8</v>
      </c>
      <c r="AI338" s="53" t="s">
        <v>46</v>
      </c>
      <c r="AJ338" s="80">
        <v>1.5130999999999999</v>
      </c>
      <c r="AK338" s="57">
        <f t="shared" si="29"/>
        <v>1</v>
      </c>
    </row>
    <row r="339" spans="28:37" x14ac:dyDescent="0.25">
      <c r="AB339" s="60">
        <v>2019</v>
      </c>
      <c r="AC339" s="53" t="s">
        <v>48</v>
      </c>
      <c r="AD339" s="53" t="s">
        <v>71</v>
      </c>
      <c r="AE339" s="79">
        <v>1.7388999999999999</v>
      </c>
      <c r="AG339" s="60">
        <v>2022</v>
      </c>
      <c r="AH339" s="53" t="s">
        <v>36</v>
      </c>
      <c r="AI339" s="53" t="s">
        <v>46</v>
      </c>
      <c r="AJ339" s="80">
        <v>1.5163</v>
      </c>
      <c r="AK339" s="57">
        <f t="shared" si="29"/>
        <v>2</v>
      </c>
    </row>
    <row r="340" spans="28:37" x14ac:dyDescent="0.25">
      <c r="AB340" s="60">
        <v>2019</v>
      </c>
      <c r="AC340" s="53" t="s">
        <v>48</v>
      </c>
      <c r="AD340" s="53" t="s">
        <v>5</v>
      </c>
      <c r="AE340" s="79">
        <v>1.3789</v>
      </c>
      <c r="AG340" s="60">
        <v>2022</v>
      </c>
      <c r="AH340" s="53" t="s">
        <v>40</v>
      </c>
      <c r="AI340" s="53" t="s">
        <v>46</v>
      </c>
      <c r="AJ340" s="80">
        <v>1.5107999999999999</v>
      </c>
      <c r="AK340" s="57">
        <f t="shared" si="29"/>
        <v>3</v>
      </c>
    </row>
    <row r="341" spans="28:37" x14ac:dyDescent="0.25">
      <c r="AB341" s="60">
        <v>2019</v>
      </c>
      <c r="AC341" s="53" t="s">
        <v>48</v>
      </c>
      <c r="AD341" s="53" t="s">
        <v>33</v>
      </c>
      <c r="AE341" s="79">
        <v>0.95330000000000004</v>
      </c>
      <c r="AG341" s="60">
        <v>2022</v>
      </c>
      <c r="AH341" s="53" t="s">
        <v>44</v>
      </c>
      <c r="AI341" s="53" t="s">
        <v>46</v>
      </c>
      <c r="AJ341" s="80">
        <v>1.4555</v>
      </c>
      <c r="AK341" s="57">
        <f t="shared" si="29"/>
        <v>4</v>
      </c>
    </row>
    <row r="342" spans="28:37" x14ac:dyDescent="0.25">
      <c r="AB342" s="60">
        <v>2019</v>
      </c>
      <c r="AC342" s="53" t="s">
        <v>48</v>
      </c>
      <c r="AD342" s="53" t="s">
        <v>38</v>
      </c>
      <c r="AE342" s="79">
        <v>1.0188999999999999</v>
      </c>
      <c r="AG342" s="60">
        <v>2022</v>
      </c>
      <c r="AH342" s="53" t="s">
        <v>48</v>
      </c>
      <c r="AI342" s="53" t="s">
        <v>46</v>
      </c>
      <c r="AJ342" s="80">
        <v>1.4723999999999999</v>
      </c>
      <c r="AK342" s="57">
        <f t="shared" si="29"/>
        <v>5</v>
      </c>
    </row>
    <row r="343" spans="28:37" x14ac:dyDescent="0.25">
      <c r="AB343" s="60">
        <v>2019</v>
      </c>
      <c r="AC343" s="53" t="s">
        <v>48</v>
      </c>
      <c r="AD343" s="53" t="s">
        <v>42</v>
      </c>
      <c r="AE343" s="79">
        <v>0.1996</v>
      </c>
      <c r="AG343" s="60">
        <v>2022</v>
      </c>
      <c r="AH343" s="53" t="s">
        <v>52</v>
      </c>
      <c r="AI343" s="53" t="s">
        <v>46</v>
      </c>
      <c r="AJ343" s="80">
        <v>1.4547000000000001</v>
      </c>
      <c r="AK343" s="57">
        <f t="shared" si="29"/>
        <v>6</v>
      </c>
    </row>
    <row r="344" spans="28:37" x14ac:dyDescent="0.25">
      <c r="AB344" s="60">
        <v>2019</v>
      </c>
      <c r="AC344" s="53" t="s">
        <v>48</v>
      </c>
      <c r="AD344" s="53" t="s">
        <v>50</v>
      </c>
      <c r="AE344" s="79">
        <v>0.1757</v>
      </c>
      <c r="AG344" s="60">
        <v>2022</v>
      </c>
      <c r="AH344" s="53" t="s">
        <v>56</v>
      </c>
      <c r="AI344" s="53" t="s">
        <v>46</v>
      </c>
      <c r="AJ344" s="80">
        <v>1.4078999999999999</v>
      </c>
      <c r="AK344" s="57">
        <f t="shared" si="29"/>
        <v>7</v>
      </c>
    </row>
    <row r="345" spans="28:37" x14ac:dyDescent="0.25">
      <c r="AB345" s="60">
        <v>2019</v>
      </c>
      <c r="AC345" s="53" t="s">
        <v>48</v>
      </c>
      <c r="AD345" s="53" t="s">
        <v>54</v>
      </c>
      <c r="AE345" s="79">
        <v>1.9769999999999999E-2</v>
      </c>
      <c r="AG345" s="60">
        <v>2022</v>
      </c>
      <c r="AH345" s="53" t="s">
        <v>58</v>
      </c>
      <c r="AI345" s="53" t="s">
        <v>46</v>
      </c>
      <c r="AJ345" s="80">
        <v>1.3996</v>
      </c>
      <c r="AK345" s="57">
        <f t="shared" si="29"/>
        <v>8</v>
      </c>
    </row>
    <row r="346" spans="28:37" x14ac:dyDescent="0.25">
      <c r="AB346" s="60">
        <v>2019</v>
      </c>
      <c r="AC346" s="53" t="s">
        <v>48</v>
      </c>
      <c r="AD346" s="53" t="s">
        <v>57</v>
      </c>
      <c r="AE346" s="79">
        <v>9.5890000000000005E-5</v>
      </c>
      <c r="AG346" s="60">
        <v>2022</v>
      </c>
      <c r="AH346" s="53" t="s">
        <v>60</v>
      </c>
      <c r="AI346" s="53" t="s">
        <v>46</v>
      </c>
      <c r="AJ346" s="80">
        <v>1.4053</v>
      </c>
      <c r="AK346" s="57">
        <f t="shared" si="29"/>
        <v>9</v>
      </c>
    </row>
    <row r="347" spans="28:37" x14ac:dyDescent="0.25">
      <c r="AB347" s="60">
        <v>2019</v>
      </c>
      <c r="AC347" s="53" t="s">
        <v>48</v>
      </c>
      <c r="AD347" s="53" t="s">
        <v>59</v>
      </c>
      <c r="AE347" s="79">
        <v>1.2627999999999999E-2</v>
      </c>
      <c r="AG347" s="60">
        <v>2022</v>
      </c>
      <c r="AH347" s="53" t="s">
        <v>62</v>
      </c>
      <c r="AI347" s="53" t="s">
        <v>46</v>
      </c>
      <c r="AJ347" s="80">
        <v>1.4063000000000001</v>
      </c>
      <c r="AK347" s="57">
        <f t="shared" si="29"/>
        <v>10</v>
      </c>
    </row>
    <row r="348" spans="28:37" x14ac:dyDescent="0.25">
      <c r="AB348" s="60">
        <v>2019</v>
      </c>
      <c r="AC348" s="53" t="s">
        <v>48</v>
      </c>
      <c r="AD348" s="53" t="s">
        <v>61</v>
      </c>
      <c r="AE348" s="79">
        <v>1.1590000000000001E-3</v>
      </c>
      <c r="AG348" s="60">
        <v>2022</v>
      </c>
      <c r="AH348" s="53" t="s">
        <v>65</v>
      </c>
      <c r="AI348" s="53" t="s">
        <v>46</v>
      </c>
      <c r="AJ348" s="80">
        <v>1.42</v>
      </c>
      <c r="AK348" s="57">
        <f t="shared" si="29"/>
        <v>11</v>
      </c>
    </row>
    <row r="349" spans="28:37" x14ac:dyDescent="0.25">
      <c r="AB349" s="60">
        <v>2019</v>
      </c>
      <c r="AC349" s="53" t="s">
        <v>48</v>
      </c>
      <c r="AD349" s="53" t="s">
        <v>64</v>
      </c>
      <c r="AE349" s="79">
        <v>0.32850000000000001</v>
      </c>
      <c r="AG349" s="60">
        <v>2022</v>
      </c>
      <c r="AH349" s="53" t="s">
        <v>11</v>
      </c>
      <c r="AI349" s="53" t="s">
        <v>46</v>
      </c>
      <c r="AJ349" s="79">
        <v>1.4331</v>
      </c>
      <c r="AK349" s="57">
        <f t="shared" si="29"/>
        <v>12</v>
      </c>
    </row>
    <row r="350" spans="28:37" x14ac:dyDescent="0.25">
      <c r="AB350" s="60">
        <v>2019</v>
      </c>
      <c r="AC350" s="53" t="s">
        <v>48</v>
      </c>
      <c r="AD350" s="53" t="s">
        <v>66</v>
      </c>
      <c r="AE350" s="79">
        <v>4.3621E-2</v>
      </c>
      <c r="AG350" s="60">
        <v>2023</v>
      </c>
      <c r="AH350" s="53" t="s">
        <v>8</v>
      </c>
      <c r="AI350" s="53" t="s">
        <v>46</v>
      </c>
      <c r="AJ350" s="80">
        <v>1.4252</v>
      </c>
      <c r="AK350" s="57">
        <f t="shared" si="29"/>
        <v>1</v>
      </c>
    </row>
    <row r="351" spans="28:37" x14ac:dyDescent="0.25">
      <c r="AB351" s="60">
        <v>2019</v>
      </c>
      <c r="AC351" s="53" t="s">
        <v>48</v>
      </c>
      <c r="AD351" s="53" t="s">
        <v>67</v>
      </c>
      <c r="AE351" s="79">
        <v>0.89749999999999996</v>
      </c>
      <c r="AG351" s="60">
        <v>2023</v>
      </c>
      <c r="AH351" s="53" t="s">
        <v>36</v>
      </c>
      <c r="AI351" s="53" t="s">
        <v>46</v>
      </c>
      <c r="AJ351" s="80">
        <v>1.4278999999999999</v>
      </c>
      <c r="AK351" s="57">
        <f t="shared" si="29"/>
        <v>2</v>
      </c>
    </row>
    <row r="352" spans="28:37" x14ac:dyDescent="0.25">
      <c r="AB352" s="60">
        <v>2019</v>
      </c>
      <c r="AC352" s="53" t="s">
        <v>48</v>
      </c>
      <c r="AD352" s="53" t="s">
        <v>69</v>
      </c>
      <c r="AE352" s="79">
        <v>2.6389999999999997E-2</v>
      </c>
      <c r="AG352" s="60">
        <v>2023</v>
      </c>
      <c r="AH352" s="53" t="s">
        <v>40</v>
      </c>
      <c r="AI352" s="53" t="s">
        <v>46</v>
      </c>
      <c r="AJ352" s="80">
        <v>1.4473</v>
      </c>
      <c r="AK352" s="57">
        <f t="shared" si="29"/>
        <v>3</v>
      </c>
    </row>
    <row r="353" spans="28:37" x14ac:dyDescent="0.25">
      <c r="AB353" s="60">
        <v>2019</v>
      </c>
      <c r="AC353" s="53" t="s">
        <v>48</v>
      </c>
      <c r="AD353" s="53" t="s">
        <v>73</v>
      </c>
      <c r="AE353" s="79">
        <v>0.37869999999999998</v>
      </c>
      <c r="AG353" s="60">
        <v>2023</v>
      </c>
      <c r="AH353" s="53" t="s">
        <v>44</v>
      </c>
      <c r="AI353" s="53" t="s">
        <v>46</v>
      </c>
      <c r="AJ353" s="80">
        <v>1.4701</v>
      </c>
      <c r="AK353" s="57">
        <f t="shared" si="29"/>
        <v>4</v>
      </c>
    </row>
    <row r="354" spans="28:37" x14ac:dyDescent="0.25">
      <c r="AB354" s="60">
        <v>2019</v>
      </c>
      <c r="AC354" s="53" t="s">
        <v>48</v>
      </c>
      <c r="AD354" s="53" t="s">
        <v>75</v>
      </c>
      <c r="AE354" s="79">
        <v>0.36770000000000003</v>
      </c>
      <c r="AG354" s="60">
        <v>2023</v>
      </c>
      <c r="AH354" s="53" t="s">
        <v>48</v>
      </c>
      <c r="AI354" s="53" t="s">
        <v>46</v>
      </c>
      <c r="AJ354" s="80">
        <v>1.4482999999999999</v>
      </c>
      <c r="AK354" s="57">
        <f t="shared" si="29"/>
        <v>5</v>
      </c>
    </row>
    <row r="355" spans="28:37" x14ac:dyDescent="0.25">
      <c r="AB355" s="60">
        <v>2019</v>
      </c>
      <c r="AC355" s="53" t="s">
        <v>48</v>
      </c>
      <c r="AD355" s="53" t="s">
        <v>76</v>
      </c>
      <c r="AE355" s="79">
        <v>1.3713</v>
      </c>
      <c r="AG355" s="60">
        <v>2023</v>
      </c>
      <c r="AH355" s="53" t="s">
        <v>52</v>
      </c>
      <c r="AI355" s="53" t="s">
        <v>46</v>
      </c>
      <c r="AJ355" s="80">
        <v>1.4739</v>
      </c>
      <c r="AK355" s="57">
        <f t="shared" si="29"/>
        <v>6</v>
      </c>
    </row>
    <row r="356" spans="28:37" x14ac:dyDescent="0.25">
      <c r="AB356" s="60">
        <v>2019</v>
      </c>
      <c r="AC356" s="53" t="s">
        <v>48</v>
      </c>
      <c r="AD356" s="53" t="s">
        <v>78</v>
      </c>
      <c r="AE356" s="79">
        <v>4.3402999999999997E-2</v>
      </c>
      <c r="AG356" s="60">
        <v>2023</v>
      </c>
      <c r="AH356" s="53" t="s">
        <v>56</v>
      </c>
      <c r="AI356" s="53" t="s">
        <v>46</v>
      </c>
      <c r="AJ356" s="80">
        <v>1.4664999999999999</v>
      </c>
      <c r="AK356" s="57">
        <f t="shared" si="29"/>
        <v>7</v>
      </c>
    </row>
    <row r="357" spans="28:37" x14ac:dyDescent="0.25">
      <c r="AB357" s="60">
        <v>2019</v>
      </c>
      <c r="AC357" s="53" t="s">
        <v>48</v>
      </c>
      <c r="AD357" s="53" t="s">
        <v>79</v>
      </c>
      <c r="AE357" s="79">
        <v>0.37540000000000001</v>
      </c>
      <c r="AG357" s="60">
        <v>2023</v>
      </c>
      <c r="AH357" s="53" t="s">
        <v>58</v>
      </c>
      <c r="AI357" s="53" t="s">
        <v>46</v>
      </c>
      <c r="AJ357" s="80">
        <v>1.4745999999999999</v>
      </c>
      <c r="AK357" s="57">
        <f t="shared" si="29"/>
        <v>8</v>
      </c>
    </row>
    <row r="358" spans="28:37" x14ac:dyDescent="0.25">
      <c r="AB358" s="60">
        <v>2019</v>
      </c>
      <c r="AC358" s="53" t="s">
        <v>48</v>
      </c>
      <c r="AD358" s="53" t="s">
        <v>80</v>
      </c>
      <c r="AE358" s="79">
        <v>5.889E-5</v>
      </c>
      <c r="AG358" s="60">
        <v>2023</v>
      </c>
      <c r="AH358" s="53" t="s">
        <v>60</v>
      </c>
      <c r="AI358" s="53" t="s">
        <v>46</v>
      </c>
      <c r="AJ358" s="80">
        <v>1.4432</v>
      </c>
      <c r="AK358" s="57">
        <f t="shared" si="29"/>
        <v>9</v>
      </c>
    </row>
    <row r="359" spans="28:37" x14ac:dyDescent="0.25">
      <c r="AB359" s="60">
        <v>2019</v>
      </c>
      <c r="AC359" s="53" t="s">
        <v>52</v>
      </c>
      <c r="AD359" s="53" t="s">
        <v>46</v>
      </c>
      <c r="AE359" s="79">
        <v>1.5383</v>
      </c>
      <c r="AG359" s="60">
        <v>2023</v>
      </c>
      <c r="AH359" s="53" t="s">
        <v>62</v>
      </c>
      <c r="AI359" s="53" t="s">
        <v>46</v>
      </c>
      <c r="AJ359" s="80">
        <v>1.4481999999999999</v>
      </c>
      <c r="AK359" s="57">
        <f t="shared" si="29"/>
        <v>10</v>
      </c>
    </row>
    <row r="360" spans="28:37" x14ac:dyDescent="0.25">
      <c r="AB360" s="60">
        <v>2019</v>
      </c>
      <c r="AC360" s="53" t="s">
        <v>52</v>
      </c>
      <c r="AD360" s="53" t="s">
        <v>71</v>
      </c>
      <c r="AE360" s="79">
        <v>1.7152000000000001</v>
      </c>
      <c r="AG360" s="60">
        <v>2023</v>
      </c>
      <c r="AH360" s="53" t="s">
        <v>65</v>
      </c>
      <c r="AI360" s="53" t="s">
        <v>46</v>
      </c>
      <c r="AJ360" s="80">
        <v>1.4612000000000001</v>
      </c>
      <c r="AK360" s="57">
        <f t="shared" si="29"/>
        <v>11</v>
      </c>
    </row>
    <row r="361" spans="28:37" x14ac:dyDescent="0.25">
      <c r="AB361" s="60">
        <v>2019</v>
      </c>
      <c r="AC361" s="53" t="s">
        <v>52</v>
      </c>
      <c r="AD361" s="53" t="s">
        <v>5</v>
      </c>
      <c r="AE361" s="79">
        <v>1.3534999999999999</v>
      </c>
      <c r="AG361" s="60">
        <v>2023</v>
      </c>
      <c r="AH361" s="53" t="s">
        <v>11</v>
      </c>
      <c r="AI361" s="53" t="s">
        <v>46</v>
      </c>
      <c r="AJ361" s="80">
        <v>1.4590000000000001</v>
      </c>
      <c r="AK361" s="57">
        <f t="shared" si="29"/>
        <v>12</v>
      </c>
    </row>
    <row r="362" spans="28:37" x14ac:dyDescent="0.25">
      <c r="AB362" s="60">
        <v>2019</v>
      </c>
      <c r="AC362" s="53" t="s">
        <v>52</v>
      </c>
      <c r="AD362" s="53" t="s">
        <v>33</v>
      </c>
      <c r="AE362" s="79">
        <v>0.9487000000000001</v>
      </c>
      <c r="AG362" s="60">
        <v>2024</v>
      </c>
      <c r="AH362" s="53" t="s">
        <v>8</v>
      </c>
      <c r="AI362" s="53" t="s">
        <v>46</v>
      </c>
      <c r="AJ362" s="79">
        <v>1.4507000000000001</v>
      </c>
      <c r="AK362" s="57">
        <f t="shared" si="29"/>
        <v>1</v>
      </c>
    </row>
    <row r="363" spans="28:37" x14ac:dyDescent="0.25">
      <c r="AB363" s="60">
        <v>2019</v>
      </c>
      <c r="AC363" s="53" t="s">
        <v>52</v>
      </c>
      <c r="AD363" s="53" t="s">
        <v>38</v>
      </c>
      <c r="AE363" s="79">
        <v>1.0334000000000001</v>
      </c>
      <c r="AG363" s="60">
        <v>2024</v>
      </c>
      <c r="AH363" s="53" t="s">
        <v>36</v>
      </c>
      <c r="AI363" s="53" t="s">
        <v>46</v>
      </c>
      <c r="AJ363" s="79">
        <v>1.4571000000000001</v>
      </c>
      <c r="AK363" s="57">
        <f t="shared" si="29"/>
        <v>2</v>
      </c>
    </row>
    <row r="364" spans="28:37" x14ac:dyDescent="0.25">
      <c r="AB364" s="60">
        <v>2019</v>
      </c>
      <c r="AC364" s="53" t="s">
        <v>52</v>
      </c>
      <c r="AD364" s="53" t="s">
        <v>42</v>
      </c>
      <c r="AE364" s="79">
        <v>0.19690000000000002</v>
      </c>
      <c r="AG364" s="60">
        <v>2024</v>
      </c>
      <c r="AH364" s="53" t="s">
        <v>40</v>
      </c>
      <c r="AI364" s="53" t="s">
        <v>46</v>
      </c>
      <c r="AJ364" s="79">
        <v>1.4582999999999999</v>
      </c>
      <c r="AK364" s="57">
        <f t="shared" si="29"/>
        <v>3</v>
      </c>
    </row>
    <row r="365" spans="28:37" x14ac:dyDescent="0.25">
      <c r="AB365" s="60">
        <v>2019</v>
      </c>
      <c r="AC365" s="53" t="s">
        <v>52</v>
      </c>
      <c r="AD365" s="53" t="s">
        <v>50</v>
      </c>
      <c r="AE365" s="79">
        <v>0.17329999999999998</v>
      </c>
      <c r="AG365" s="60">
        <v>2024</v>
      </c>
      <c r="AH365" s="53" t="s">
        <v>44</v>
      </c>
      <c r="AI365" s="53" t="s">
        <v>46</v>
      </c>
      <c r="AJ365" s="79">
        <v>1.4571000000000001</v>
      </c>
      <c r="AK365" s="57">
        <f t="shared" si="29"/>
        <v>4</v>
      </c>
    </row>
    <row r="366" spans="28:37" x14ac:dyDescent="0.25">
      <c r="AB366" s="60">
        <v>2019</v>
      </c>
      <c r="AC366" s="53" t="s">
        <v>52</v>
      </c>
      <c r="AD366" s="53" t="s">
        <v>54</v>
      </c>
      <c r="AE366" s="79">
        <v>1.9628E-2</v>
      </c>
      <c r="AG366" s="60">
        <v>2024</v>
      </c>
      <c r="AH366" s="53" t="s">
        <v>48</v>
      </c>
      <c r="AI366" s="53" t="s">
        <v>46</v>
      </c>
      <c r="AJ366" s="79">
        <v>1.4613</v>
      </c>
      <c r="AK366" s="57">
        <f t="shared" si="29"/>
        <v>5</v>
      </c>
    </row>
    <row r="367" spans="28:37" x14ac:dyDescent="0.25">
      <c r="AB367" s="60">
        <v>2019</v>
      </c>
      <c r="AC367" s="53" t="s">
        <v>52</v>
      </c>
      <c r="AD367" s="53" t="s">
        <v>57</v>
      </c>
      <c r="AE367" s="79">
        <v>9.5729999999999993E-5</v>
      </c>
      <c r="AG367" s="60">
        <v>2024</v>
      </c>
      <c r="AH367" s="53" t="s">
        <v>52</v>
      </c>
      <c r="AI367" s="53" t="s">
        <v>46</v>
      </c>
      <c r="AJ367" s="79">
        <v>1.4524999999999999</v>
      </c>
      <c r="AK367" s="57">
        <f t="shared" si="29"/>
        <v>6</v>
      </c>
    </row>
    <row r="368" spans="28:37" x14ac:dyDescent="0.25">
      <c r="AB368" s="60">
        <v>2019</v>
      </c>
      <c r="AC368" s="53" t="s">
        <v>52</v>
      </c>
      <c r="AD368" s="53" t="s">
        <v>59</v>
      </c>
      <c r="AE368" s="79">
        <v>1.2576E-2</v>
      </c>
      <c r="AG368" s="60">
        <v>2024</v>
      </c>
      <c r="AH368" s="53" t="s">
        <v>56</v>
      </c>
      <c r="AI368" s="53" t="s">
        <v>46</v>
      </c>
      <c r="AJ368" s="79">
        <v>1.4538</v>
      </c>
      <c r="AK368" s="57">
        <f t="shared" si="29"/>
        <v>7</v>
      </c>
    </row>
    <row r="369" spans="28:37" x14ac:dyDescent="0.25">
      <c r="AB369" s="60">
        <v>2019</v>
      </c>
      <c r="AC369" s="53" t="s">
        <v>52</v>
      </c>
      <c r="AD369" s="53" t="s">
        <v>61</v>
      </c>
      <c r="AE369" s="79">
        <v>1.17E-3</v>
      </c>
      <c r="AG369" s="60">
        <v>2024</v>
      </c>
      <c r="AH369" s="53" t="s">
        <v>58</v>
      </c>
      <c r="AI369" s="53" t="s">
        <v>46</v>
      </c>
      <c r="AJ369" s="79">
        <v>1.4430000000000001</v>
      </c>
      <c r="AK369" s="57">
        <f t="shared" si="29"/>
        <v>8</v>
      </c>
    </row>
    <row r="370" spans="28:37" x14ac:dyDescent="0.25">
      <c r="AB370" s="60">
        <v>2019</v>
      </c>
      <c r="AC370" s="53" t="s">
        <v>52</v>
      </c>
      <c r="AD370" s="53" t="s">
        <v>64</v>
      </c>
      <c r="AE370" s="79">
        <v>0.32679999999999998</v>
      </c>
      <c r="AG370" s="60">
        <v>2024</v>
      </c>
      <c r="AH370" s="53" t="s">
        <v>60</v>
      </c>
      <c r="AI370" s="53" t="s">
        <v>46</v>
      </c>
      <c r="AJ370" s="79">
        <v>1.429</v>
      </c>
      <c r="AK370" s="57">
        <f t="shared" si="29"/>
        <v>9</v>
      </c>
    </row>
    <row r="371" spans="28:37" x14ac:dyDescent="0.25">
      <c r="AB371" s="60">
        <v>2019</v>
      </c>
      <c r="AC371" s="53" t="s">
        <v>52</v>
      </c>
      <c r="AD371" s="53" t="s">
        <v>66</v>
      </c>
      <c r="AE371" s="79">
        <v>4.3670999999999995E-2</v>
      </c>
      <c r="AG371" s="60">
        <v>2024</v>
      </c>
      <c r="AH371" s="53" t="s">
        <v>62</v>
      </c>
      <c r="AI371" s="53" t="s">
        <v>46</v>
      </c>
      <c r="AJ371" s="79">
        <v>1.4332</v>
      </c>
      <c r="AK371" s="57">
        <f t="shared" si="29"/>
        <v>10</v>
      </c>
    </row>
    <row r="372" spans="28:37" x14ac:dyDescent="0.25">
      <c r="AB372" s="60">
        <v>2019</v>
      </c>
      <c r="AC372" s="53" t="s">
        <v>52</v>
      </c>
      <c r="AD372" s="53" t="s">
        <v>67</v>
      </c>
      <c r="AE372" s="79">
        <v>0.90670000000000006</v>
      </c>
      <c r="AG372" s="60">
        <v>2024</v>
      </c>
      <c r="AH372" s="53" t="s">
        <v>65</v>
      </c>
      <c r="AI372" s="53" t="s">
        <v>46</v>
      </c>
      <c r="AJ372" s="79">
        <v>1.4161999999999999</v>
      </c>
      <c r="AK372" s="57">
        <f t="shared" si="29"/>
        <v>11</v>
      </c>
    </row>
    <row r="373" spans="28:37" x14ac:dyDescent="0.25">
      <c r="AB373" s="60">
        <v>2019</v>
      </c>
      <c r="AC373" s="53" t="s">
        <v>52</v>
      </c>
      <c r="AD373" s="53" t="s">
        <v>69</v>
      </c>
      <c r="AE373" s="79">
        <v>2.6419999999999999E-2</v>
      </c>
      <c r="AG373" s="60">
        <v>2024</v>
      </c>
      <c r="AH373" s="53" t="s">
        <v>11</v>
      </c>
      <c r="AI373" s="53" t="s">
        <v>46</v>
      </c>
      <c r="AJ373" s="82">
        <v>1.4159999999999999</v>
      </c>
      <c r="AK373" s="57">
        <f t="shared" si="29"/>
        <v>12</v>
      </c>
    </row>
    <row r="374" spans="28:37" x14ac:dyDescent="0.25">
      <c r="AB374" s="60">
        <v>2019</v>
      </c>
      <c r="AC374" s="53" t="s">
        <v>52</v>
      </c>
      <c r="AD374" s="53" t="s">
        <v>73</v>
      </c>
      <c r="AE374" s="79">
        <v>0.37170000000000003</v>
      </c>
      <c r="AG374" s="60">
        <v>2025</v>
      </c>
      <c r="AH374" s="53" t="s">
        <v>8</v>
      </c>
      <c r="AI374" s="53" t="s">
        <v>46</v>
      </c>
      <c r="AJ374" s="79">
        <v>1.4072</v>
      </c>
      <c r="AK374" s="57">
        <f t="shared" si="29"/>
        <v>1</v>
      </c>
    </row>
    <row r="375" spans="28:37" x14ac:dyDescent="0.25">
      <c r="AB375" s="60">
        <v>2019</v>
      </c>
      <c r="AC375" s="53" t="s">
        <v>52</v>
      </c>
      <c r="AD375" s="53" t="s">
        <v>75</v>
      </c>
      <c r="AE375" s="79">
        <v>0.36090000000000005</v>
      </c>
      <c r="AG375" s="60">
        <v>2025</v>
      </c>
      <c r="AH375" s="53" t="s">
        <v>36</v>
      </c>
      <c r="AI375" s="53" t="s">
        <v>46</v>
      </c>
      <c r="AJ375" s="79">
        <v>1.4014</v>
      </c>
      <c r="AK375" s="57">
        <f t="shared" si="29"/>
        <v>2</v>
      </c>
    </row>
    <row r="376" spans="28:37" x14ac:dyDescent="0.25">
      <c r="AB376" s="60">
        <v>2019</v>
      </c>
      <c r="AC376" s="53" t="s">
        <v>52</v>
      </c>
      <c r="AD376" s="53" t="s">
        <v>76</v>
      </c>
      <c r="AE376" s="79">
        <v>1.3866999999999998</v>
      </c>
      <c r="AG376" s="60">
        <v>2025</v>
      </c>
      <c r="AH376" s="53" t="s">
        <v>40</v>
      </c>
      <c r="AI376" s="53" t="s">
        <v>46</v>
      </c>
      <c r="AJ376" s="79">
        <v>1.4473</v>
      </c>
      <c r="AK376" s="57">
        <f t="shared" si="29"/>
        <v>3</v>
      </c>
    </row>
    <row r="377" spans="28:37" x14ac:dyDescent="0.25">
      <c r="AB377" s="60">
        <v>2019</v>
      </c>
      <c r="AC377" s="53" t="s">
        <v>52</v>
      </c>
      <c r="AD377" s="53" t="s">
        <v>78</v>
      </c>
      <c r="AE377" s="79">
        <v>4.4006999999999998E-2</v>
      </c>
      <c r="AG377" s="60">
        <v>2025</v>
      </c>
      <c r="AH377" s="53" t="s">
        <v>44</v>
      </c>
      <c r="AI377" s="53" t="s">
        <v>46</v>
      </c>
      <c r="AJ377" s="79">
        <v>1.4866999999999999</v>
      </c>
      <c r="AK377" s="57">
        <f t="shared" si="29"/>
        <v>4</v>
      </c>
    </row>
    <row r="378" spans="28:37" x14ac:dyDescent="0.25">
      <c r="AB378" s="60">
        <v>2019</v>
      </c>
      <c r="AC378" s="53" t="s">
        <v>52</v>
      </c>
      <c r="AD378" s="53" t="s">
        <v>79</v>
      </c>
      <c r="AE378" s="79">
        <v>0.36849999999999999</v>
      </c>
      <c r="AG378" s="60">
        <v>2025</v>
      </c>
      <c r="AH378" s="53" t="s">
        <v>48</v>
      </c>
      <c r="AI378" s="53" t="s">
        <v>46</v>
      </c>
      <c r="AJ378" s="79">
        <v>1.4624999999999999</v>
      </c>
      <c r="AK378" s="57">
        <f t="shared" si="29"/>
        <v>5</v>
      </c>
    </row>
    <row r="379" spans="28:37" x14ac:dyDescent="0.25">
      <c r="AB379" s="60">
        <v>2019</v>
      </c>
      <c r="AC379" s="53" t="s">
        <v>52</v>
      </c>
      <c r="AD379" s="53" t="s">
        <v>80</v>
      </c>
      <c r="AE379" s="79">
        <v>5.8090000000000001E-5</v>
      </c>
      <c r="AG379" s="60">
        <v>2025</v>
      </c>
      <c r="AH379" s="53" t="s">
        <v>52</v>
      </c>
      <c r="AI379" s="53" t="s">
        <v>46</v>
      </c>
      <c r="AJ379" s="79">
        <v>1.4943</v>
      </c>
      <c r="AK379" s="57">
        <f t="shared" si="29"/>
        <v>6</v>
      </c>
    </row>
    <row r="380" spans="28:37" x14ac:dyDescent="0.25">
      <c r="AB380" s="60">
        <v>2019</v>
      </c>
      <c r="AC380" s="53" t="s">
        <v>56</v>
      </c>
      <c r="AD380" s="53" t="s">
        <v>46</v>
      </c>
      <c r="AE380" s="79">
        <v>1.5275000000000001</v>
      </c>
      <c r="AG380" s="60">
        <v>2025</v>
      </c>
      <c r="AH380" s="53" t="s">
        <v>56</v>
      </c>
      <c r="AI380" s="53" t="s">
        <v>46</v>
      </c>
      <c r="AJ380" s="79">
        <v>1.4789000000000001</v>
      </c>
      <c r="AK380" s="57">
        <f t="shared" si="29"/>
        <v>7</v>
      </c>
    </row>
    <row r="381" spans="28:37" x14ac:dyDescent="0.25">
      <c r="AB381" s="60">
        <v>2019</v>
      </c>
      <c r="AC381" s="53" t="s">
        <v>56</v>
      </c>
      <c r="AD381" s="53" t="s">
        <v>71</v>
      </c>
      <c r="AE381" s="79">
        <v>1.6641999999999999</v>
      </c>
      <c r="AG381" s="60">
        <v>2025</v>
      </c>
      <c r="AH381" s="53" t="s">
        <v>58</v>
      </c>
      <c r="AI381" s="53" t="s">
        <v>46</v>
      </c>
      <c r="AJ381" s="79">
        <v>1.4968999999999999</v>
      </c>
      <c r="AK381" s="57">
        <f t="shared" si="29"/>
        <v>8</v>
      </c>
    </row>
    <row r="382" spans="28:37" x14ac:dyDescent="0.25">
      <c r="AB382" s="60">
        <v>2019</v>
      </c>
      <c r="AC382" s="53" t="s">
        <v>56</v>
      </c>
      <c r="AD382" s="53" t="s">
        <v>5</v>
      </c>
      <c r="AE382" s="79">
        <v>1.3694</v>
      </c>
      <c r="AG382" s="60">
        <v>2025</v>
      </c>
      <c r="AH382" s="53" t="s">
        <v>60</v>
      </c>
      <c r="AI382" s="53" t="s">
        <v>46</v>
      </c>
      <c r="AJ382" s="79">
        <v>1.5139</v>
      </c>
      <c r="AK382" s="57">
        <f t="shared" si="29"/>
        <v>9</v>
      </c>
    </row>
    <row r="383" spans="28:37" x14ac:dyDescent="0.25">
      <c r="AB383" s="60">
        <v>2019</v>
      </c>
      <c r="AC383" s="53" t="s">
        <v>56</v>
      </c>
      <c r="AD383" s="53" t="s">
        <v>33</v>
      </c>
      <c r="AE383" s="79">
        <v>0.94389999999999996</v>
      </c>
      <c r="AG383" s="60">
        <v>2025</v>
      </c>
      <c r="AH383" s="53" t="s">
        <v>62</v>
      </c>
      <c r="AI383" s="53" t="s">
        <v>46</v>
      </c>
      <c r="AJ383" s="79">
        <v>1.5037</v>
      </c>
      <c r="AK383" s="57">
        <f t="shared" si="29"/>
        <v>10</v>
      </c>
    </row>
    <row r="384" spans="28:37" x14ac:dyDescent="0.25">
      <c r="AB384" s="60">
        <v>2019</v>
      </c>
      <c r="AC384" s="53" t="s">
        <v>56</v>
      </c>
      <c r="AD384" s="53" t="s">
        <v>38</v>
      </c>
      <c r="AE384" s="79">
        <v>1.0423</v>
      </c>
      <c r="AG384" s="60">
        <v>2025</v>
      </c>
      <c r="AH384" s="53" t="s">
        <v>65</v>
      </c>
      <c r="AI384" s="53" t="s">
        <v>46</v>
      </c>
      <c r="AJ384" s="79">
        <v>1.5024999999999999</v>
      </c>
      <c r="AK384" s="57">
        <f t="shared" si="29"/>
        <v>11</v>
      </c>
    </row>
    <row r="385" spans="28:37" x14ac:dyDescent="0.25">
      <c r="AB385" s="60">
        <v>2019</v>
      </c>
      <c r="AC385" s="53" t="s">
        <v>56</v>
      </c>
      <c r="AD385" s="53" t="s">
        <v>42</v>
      </c>
      <c r="AE385" s="79">
        <v>0.19899999999999998</v>
      </c>
      <c r="AG385" s="60">
        <v>2025</v>
      </c>
      <c r="AH385" s="53" t="s">
        <v>11</v>
      </c>
      <c r="AI385" s="53" t="s">
        <v>46</v>
      </c>
      <c r="AJ385" s="79">
        <v>1.5077</v>
      </c>
      <c r="AK385" s="57">
        <f t="shared" si="29"/>
        <v>12</v>
      </c>
    </row>
    <row r="386" spans="28:37" x14ac:dyDescent="0.25">
      <c r="AB386" s="60">
        <v>2019</v>
      </c>
      <c r="AC386" s="53" t="s">
        <v>56</v>
      </c>
      <c r="AD386" s="53" t="s">
        <v>50</v>
      </c>
      <c r="AE386" s="79">
        <v>0.17499999999999999</v>
      </c>
      <c r="AG386" s="60">
        <v>2018</v>
      </c>
      <c r="AH386" s="53" t="s">
        <v>8</v>
      </c>
      <c r="AI386" s="53" t="s">
        <v>50</v>
      </c>
      <c r="AJ386" s="79">
        <v>0.16739999999999999</v>
      </c>
      <c r="AK386" s="57">
        <f t="shared" ref="AK386:AK449" si="30">VLOOKUP(AH386,AM:AN,2,FALSE)</f>
        <v>1</v>
      </c>
    </row>
    <row r="387" spans="28:37" x14ac:dyDescent="0.25">
      <c r="AB387" s="60">
        <v>2019</v>
      </c>
      <c r="AC387" s="53" t="s">
        <v>56</v>
      </c>
      <c r="AD387" s="53" t="s">
        <v>54</v>
      </c>
      <c r="AE387" s="79">
        <v>1.9876999999999999E-2</v>
      </c>
      <c r="AG387" s="60">
        <v>2018</v>
      </c>
      <c r="AH387" s="53" t="s">
        <v>36</v>
      </c>
      <c r="AI387" s="53" t="s">
        <v>50</v>
      </c>
      <c r="AJ387" s="79">
        <v>0.16930000000000001</v>
      </c>
      <c r="AK387" s="57">
        <f t="shared" si="30"/>
        <v>2</v>
      </c>
    </row>
    <row r="388" spans="28:37" x14ac:dyDescent="0.25">
      <c r="AB388" s="60">
        <v>2019</v>
      </c>
      <c r="AC388" s="53" t="s">
        <v>56</v>
      </c>
      <c r="AD388" s="53" t="s">
        <v>57</v>
      </c>
      <c r="AE388" s="79">
        <v>9.7709999999999998E-5</v>
      </c>
      <c r="AG388" s="60">
        <v>2018</v>
      </c>
      <c r="AH388" s="53" t="s">
        <v>40</v>
      </c>
      <c r="AI388" s="53" t="s">
        <v>50</v>
      </c>
      <c r="AJ388" s="79">
        <v>0.1671</v>
      </c>
      <c r="AK388" s="57">
        <f t="shared" si="30"/>
        <v>3</v>
      </c>
    </row>
    <row r="389" spans="28:37" x14ac:dyDescent="0.25">
      <c r="AB389" s="60">
        <v>2019</v>
      </c>
      <c r="AC389" s="53" t="s">
        <v>56</v>
      </c>
      <c r="AD389" s="53" t="s">
        <v>59</v>
      </c>
      <c r="AE389" s="79">
        <v>1.2612000000000002E-2</v>
      </c>
      <c r="AG389" s="60">
        <v>2018</v>
      </c>
      <c r="AH389" s="53" t="s">
        <v>44</v>
      </c>
      <c r="AI389" s="53" t="s">
        <v>50</v>
      </c>
      <c r="AJ389" s="79">
        <v>0.16870000000000002</v>
      </c>
      <c r="AK389" s="57">
        <f t="shared" si="30"/>
        <v>4</v>
      </c>
    </row>
    <row r="390" spans="28:37" x14ac:dyDescent="0.25">
      <c r="AB390" s="60">
        <v>2019</v>
      </c>
      <c r="AC390" s="53" t="s">
        <v>56</v>
      </c>
      <c r="AD390" s="53" t="s">
        <v>61</v>
      </c>
      <c r="AE390" s="79">
        <v>1.16E-3</v>
      </c>
      <c r="AG390" s="60">
        <v>2018</v>
      </c>
      <c r="AH390" s="53" t="s">
        <v>48</v>
      </c>
      <c r="AI390" s="53" t="s">
        <v>50</v>
      </c>
      <c r="AJ390" s="79">
        <v>0.17059999999999997</v>
      </c>
      <c r="AK390" s="57">
        <f t="shared" si="30"/>
        <v>5</v>
      </c>
    </row>
    <row r="391" spans="28:37" x14ac:dyDescent="0.25">
      <c r="AB391" s="60">
        <v>2019</v>
      </c>
      <c r="AC391" s="53" t="s">
        <v>56</v>
      </c>
      <c r="AD391" s="53" t="s">
        <v>64</v>
      </c>
      <c r="AE391" s="79">
        <v>0.33179999999999998</v>
      </c>
      <c r="AG391" s="60">
        <v>2018</v>
      </c>
      <c r="AH391" s="53" t="s">
        <v>52</v>
      </c>
      <c r="AI391" s="53" t="s">
        <v>50</v>
      </c>
      <c r="AJ391" s="79">
        <v>0.1739</v>
      </c>
      <c r="AK391" s="57">
        <f t="shared" si="30"/>
        <v>6</v>
      </c>
    </row>
    <row r="392" spans="28:37" x14ac:dyDescent="0.25">
      <c r="AB392" s="60">
        <v>2019</v>
      </c>
      <c r="AC392" s="53" t="s">
        <v>56</v>
      </c>
      <c r="AD392" s="53" t="s">
        <v>66</v>
      </c>
      <c r="AE392" s="79">
        <v>4.4062999999999998E-2</v>
      </c>
      <c r="AG392" s="60">
        <v>2018</v>
      </c>
      <c r="AH392" s="53" t="s">
        <v>56</v>
      </c>
      <c r="AI392" s="53" t="s">
        <v>50</v>
      </c>
      <c r="AJ392" s="79">
        <v>0.17350000000000002</v>
      </c>
      <c r="AK392" s="57">
        <f t="shared" si="30"/>
        <v>7</v>
      </c>
    </row>
    <row r="393" spans="28:37" x14ac:dyDescent="0.25">
      <c r="AB393" s="60">
        <v>2019</v>
      </c>
      <c r="AC393" s="53" t="s">
        <v>56</v>
      </c>
      <c r="AD393" s="53" t="s">
        <v>67</v>
      </c>
      <c r="AE393" s="79">
        <v>0.90329999999999999</v>
      </c>
      <c r="AG393" s="60">
        <v>2018</v>
      </c>
      <c r="AH393" s="53" t="s">
        <v>58</v>
      </c>
      <c r="AI393" s="53" t="s">
        <v>50</v>
      </c>
      <c r="AJ393" s="79">
        <v>0.1744</v>
      </c>
      <c r="AK393" s="57">
        <f t="shared" si="30"/>
        <v>8</v>
      </c>
    </row>
    <row r="394" spans="28:37" x14ac:dyDescent="0.25">
      <c r="AB394" s="60">
        <v>2019</v>
      </c>
      <c r="AC394" s="53" t="s">
        <v>56</v>
      </c>
      <c r="AD394" s="53" t="s">
        <v>69</v>
      </c>
      <c r="AE394" s="79">
        <v>2.6941000000000003E-2</v>
      </c>
      <c r="AG394" s="60">
        <v>2018</v>
      </c>
      <c r="AH394" s="53" t="s">
        <v>60</v>
      </c>
      <c r="AI394" s="53" t="s">
        <v>50</v>
      </c>
      <c r="AJ394" s="79">
        <v>0.17469999999999999</v>
      </c>
      <c r="AK394" s="57">
        <f t="shared" si="30"/>
        <v>9</v>
      </c>
    </row>
    <row r="395" spans="28:37" x14ac:dyDescent="0.25">
      <c r="AB395" s="60">
        <v>2019</v>
      </c>
      <c r="AC395" s="53" t="s">
        <v>56</v>
      </c>
      <c r="AD395" s="53" t="s">
        <v>73</v>
      </c>
      <c r="AE395" s="79">
        <v>0.376</v>
      </c>
      <c r="AG395" s="60">
        <v>2018</v>
      </c>
      <c r="AH395" s="53" t="s">
        <v>62</v>
      </c>
      <c r="AI395" s="53" t="s">
        <v>50</v>
      </c>
      <c r="AJ395" s="79">
        <v>0.17670000000000002</v>
      </c>
      <c r="AK395" s="57">
        <f t="shared" si="30"/>
        <v>10</v>
      </c>
    </row>
    <row r="396" spans="28:37" x14ac:dyDescent="0.25">
      <c r="AB396" s="60">
        <v>2019</v>
      </c>
      <c r="AC396" s="53" t="s">
        <v>56</v>
      </c>
      <c r="AD396" s="53" t="s">
        <v>75</v>
      </c>
      <c r="AE396" s="79">
        <v>0.36509999999999998</v>
      </c>
      <c r="AG396" s="60">
        <v>2018</v>
      </c>
      <c r="AH396" s="53" t="s">
        <v>65</v>
      </c>
      <c r="AI396" s="53" t="s">
        <v>50</v>
      </c>
      <c r="AJ396" s="79">
        <v>0.17519999999999999</v>
      </c>
      <c r="AK396" s="57">
        <f t="shared" si="30"/>
        <v>11</v>
      </c>
    </row>
    <row r="397" spans="28:37" x14ac:dyDescent="0.25">
      <c r="AB397" s="60">
        <v>2019</v>
      </c>
      <c r="AC397" s="53" t="s">
        <v>56</v>
      </c>
      <c r="AD397" s="53" t="s">
        <v>76</v>
      </c>
      <c r="AE397" s="79">
        <v>1.3818000000000001</v>
      </c>
      <c r="AG397" s="60">
        <v>2018</v>
      </c>
      <c r="AH397" s="53" t="s">
        <v>11</v>
      </c>
      <c r="AI397" s="53" t="s">
        <v>50</v>
      </c>
      <c r="AJ397" s="79">
        <v>0.17430000000000001</v>
      </c>
      <c r="AK397" s="57">
        <f t="shared" si="30"/>
        <v>12</v>
      </c>
    </row>
    <row r="398" spans="28:37" x14ac:dyDescent="0.25">
      <c r="AB398" s="60">
        <v>2019</v>
      </c>
      <c r="AC398" s="53" t="s">
        <v>56</v>
      </c>
      <c r="AD398" s="53" t="s">
        <v>78</v>
      </c>
      <c r="AE398" s="79">
        <v>4.4482999999999995E-2</v>
      </c>
      <c r="AG398" s="60">
        <v>2019</v>
      </c>
      <c r="AH398" s="53" t="s">
        <v>8</v>
      </c>
      <c r="AI398" s="53" t="s">
        <v>50</v>
      </c>
      <c r="AJ398" s="79">
        <v>0.1716</v>
      </c>
      <c r="AK398" s="57">
        <f t="shared" si="30"/>
        <v>1</v>
      </c>
    </row>
    <row r="399" spans="28:37" x14ac:dyDescent="0.25">
      <c r="AB399" s="60">
        <v>2019</v>
      </c>
      <c r="AC399" s="53" t="s">
        <v>56</v>
      </c>
      <c r="AD399" s="53" t="s">
        <v>79</v>
      </c>
      <c r="AE399" s="79">
        <v>0.37280000000000002</v>
      </c>
      <c r="AG399" s="60">
        <v>2019</v>
      </c>
      <c r="AH399" s="53" t="s">
        <v>36</v>
      </c>
      <c r="AI399" s="53" t="s">
        <v>50</v>
      </c>
      <c r="AJ399" s="79">
        <v>0.17180000000000001</v>
      </c>
      <c r="AK399" s="57">
        <f t="shared" si="30"/>
        <v>2</v>
      </c>
    </row>
    <row r="400" spans="28:37" x14ac:dyDescent="0.25">
      <c r="AB400" s="60">
        <v>2019</v>
      </c>
      <c r="AC400" s="53" t="s">
        <v>56</v>
      </c>
      <c r="AD400" s="53" t="s">
        <v>80</v>
      </c>
      <c r="AE400" s="79">
        <v>5.8940000000000002E-5</v>
      </c>
      <c r="AG400" s="60">
        <v>2019</v>
      </c>
      <c r="AH400" s="53" t="s">
        <v>40</v>
      </c>
      <c r="AI400" s="53" t="s">
        <v>50</v>
      </c>
      <c r="AJ400" s="79">
        <v>0.17269999999999999</v>
      </c>
      <c r="AK400" s="57">
        <f t="shared" si="30"/>
        <v>3</v>
      </c>
    </row>
    <row r="401" spans="28:37" x14ac:dyDescent="0.25">
      <c r="AB401" s="60">
        <v>2019</v>
      </c>
      <c r="AC401" s="53" t="s">
        <v>58</v>
      </c>
      <c r="AD401" s="53" t="s">
        <v>46</v>
      </c>
      <c r="AE401" s="79">
        <v>1.5337000000000001</v>
      </c>
      <c r="AG401" s="60">
        <v>2019</v>
      </c>
      <c r="AH401" s="53" t="s">
        <v>44</v>
      </c>
      <c r="AI401" s="53" t="s">
        <v>50</v>
      </c>
      <c r="AJ401" s="79">
        <v>0.1736</v>
      </c>
      <c r="AK401" s="57">
        <f t="shared" si="30"/>
        <v>4</v>
      </c>
    </row>
    <row r="402" spans="28:37" x14ac:dyDescent="0.25">
      <c r="AB402" s="60">
        <v>2019</v>
      </c>
      <c r="AC402" s="53" t="s">
        <v>58</v>
      </c>
      <c r="AD402" s="53" t="s">
        <v>71</v>
      </c>
      <c r="AE402" s="79">
        <v>1.6909000000000001</v>
      </c>
      <c r="AG402" s="60">
        <v>2019</v>
      </c>
      <c r="AH402" s="53" t="s">
        <v>48</v>
      </c>
      <c r="AI402" s="53" t="s">
        <v>50</v>
      </c>
      <c r="AJ402" s="79">
        <v>0.1757</v>
      </c>
      <c r="AK402" s="57">
        <f t="shared" si="30"/>
        <v>5</v>
      </c>
    </row>
    <row r="403" spans="28:37" x14ac:dyDescent="0.25">
      <c r="AB403" s="60">
        <v>2019</v>
      </c>
      <c r="AC403" s="53" t="s">
        <v>58</v>
      </c>
      <c r="AD403" s="53" t="s">
        <v>5</v>
      </c>
      <c r="AE403" s="79">
        <v>1.3887</v>
      </c>
      <c r="AG403" s="60">
        <v>2019</v>
      </c>
      <c r="AH403" s="53" t="s">
        <v>52</v>
      </c>
      <c r="AI403" s="53" t="s">
        <v>50</v>
      </c>
      <c r="AJ403" s="79">
        <v>0.17329999999999998</v>
      </c>
      <c r="AK403" s="57">
        <f t="shared" si="30"/>
        <v>6</v>
      </c>
    </row>
    <row r="404" spans="28:37" x14ac:dyDescent="0.25">
      <c r="AB404" s="60">
        <v>2019</v>
      </c>
      <c r="AC404" s="53" t="s">
        <v>58</v>
      </c>
      <c r="AD404" s="53" t="s">
        <v>33</v>
      </c>
      <c r="AE404" s="79">
        <v>0.93269999999999997</v>
      </c>
      <c r="AG404" s="60">
        <v>2019</v>
      </c>
      <c r="AH404" s="53" t="s">
        <v>56</v>
      </c>
      <c r="AI404" s="53" t="s">
        <v>50</v>
      </c>
      <c r="AJ404" s="79">
        <v>0.17499999999999999</v>
      </c>
      <c r="AK404" s="57">
        <f t="shared" si="30"/>
        <v>7</v>
      </c>
    </row>
    <row r="405" spans="28:37" x14ac:dyDescent="0.25">
      <c r="AB405" s="60">
        <v>2019</v>
      </c>
      <c r="AC405" s="53" t="s">
        <v>58</v>
      </c>
      <c r="AD405" s="53" t="s">
        <v>38</v>
      </c>
      <c r="AE405" s="79">
        <v>1.0441</v>
      </c>
      <c r="AG405" s="60">
        <v>2019</v>
      </c>
      <c r="AH405" s="53" t="s">
        <v>58</v>
      </c>
      <c r="AI405" s="53" t="s">
        <v>50</v>
      </c>
      <c r="AJ405" s="79">
        <v>0.17699999999999999</v>
      </c>
      <c r="AK405" s="57">
        <f t="shared" si="30"/>
        <v>8</v>
      </c>
    </row>
    <row r="406" spans="28:37" x14ac:dyDescent="0.25">
      <c r="AB406" s="60">
        <v>2019</v>
      </c>
      <c r="AC406" s="53" t="s">
        <v>58</v>
      </c>
      <c r="AD406" s="53" t="s">
        <v>42</v>
      </c>
      <c r="AE406" s="79">
        <v>0.19420000000000001</v>
      </c>
      <c r="AG406" s="60">
        <v>2019</v>
      </c>
      <c r="AH406" s="53" t="s">
        <v>60</v>
      </c>
      <c r="AI406" s="53" t="s">
        <v>50</v>
      </c>
      <c r="AJ406" s="79">
        <v>0.17620000000000002</v>
      </c>
      <c r="AK406" s="57">
        <f t="shared" si="30"/>
        <v>9</v>
      </c>
    </row>
    <row r="407" spans="28:37" x14ac:dyDescent="0.25">
      <c r="AB407" s="60">
        <v>2019</v>
      </c>
      <c r="AC407" s="53" t="s">
        <v>58</v>
      </c>
      <c r="AD407" s="53" t="s">
        <v>50</v>
      </c>
      <c r="AE407" s="79">
        <v>0.17699999999999999</v>
      </c>
      <c r="AG407" s="60">
        <v>2019</v>
      </c>
      <c r="AH407" s="53" t="s">
        <v>62</v>
      </c>
      <c r="AI407" s="53" t="s">
        <v>50</v>
      </c>
      <c r="AJ407" s="79">
        <v>0.1736</v>
      </c>
      <c r="AK407" s="57">
        <f t="shared" si="30"/>
        <v>10</v>
      </c>
    </row>
    <row r="408" spans="28:37" x14ac:dyDescent="0.25">
      <c r="AB408" s="60">
        <v>2019</v>
      </c>
      <c r="AC408" s="53" t="s">
        <v>58</v>
      </c>
      <c r="AD408" s="53" t="s">
        <v>54</v>
      </c>
      <c r="AE408" s="79">
        <v>1.9372E-2</v>
      </c>
      <c r="AG408" s="60">
        <v>2019</v>
      </c>
      <c r="AH408" s="53" t="s">
        <v>65</v>
      </c>
      <c r="AI408" s="53" t="s">
        <v>50</v>
      </c>
      <c r="AJ408" s="79">
        <v>0.17449999999999999</v>
      </c>
      <c r="AK408" s="57">
        <f t="shared" si="30"/>
        <v>11</v>
      </c>
    </row>
    <row r="409" spans="28:37" x14ac:dyDescent="0.25">
      <c r="AB409" s="60">
        <v>2019</v>
      </c>
      <c r="AC409" s="53" t="s">
        <v>58</v>
      </c>
      <c r="AD409" s="53" t="s">
        <v>57</v>
      </c>
      <c r="AE409" s="79">
        <v>9.7610000000000009E-5</v>
      </c>
      <c r="AG409" s="60">
        <v>2019</v>
      </c>
      <c r="AH409" s="53" t="s">
        <v>11</v>
      </c>
      <c r="AI409" s="53" t="s">
        <v>50</v>
      </c>
      <c r="AJ409" s="79">
        <v>0.17309999999999998</v>
      </c>
      <c r="AK409" s="57">
        <f t="shared" si="30"/>
        <v>12</v>
      </c>
    </row>
    <row r="410" spans="28:37" x14ac:dyDescent="0.25">
      <c r="AB410" s="60">
        <v>2019</v>
      </c>
      <c r="AC410" s="53" t="s">
        <v>58</v>
      </c>
      <c r="AD410" s="53" t="s">
        <v>59</v>
      </c>
      <c r="AE410" s="79">
        <v>1.3040000000000001E-2</v>
      </c>
      <c r="AG410" s="60">
        <v>2020</v>
      </c>
      <c r="AH410" s="53" t="s">
        <v>8</v>
      </c>
      <c r="AI410" s="53" t="s">
        <v>50</v>
      </c>
      <c r="AJ410" s="80">
        <v>0.17530000000000001</v>
      </c>
      <c r="AK410" s="57">
        <f t="shared" si="30"/>
        <v>1</v>
      </c>
    </row>
    <row r="411" spans="28:37" x14ac:dyDescent="0.25">
      <c r="AB411" s="60">
        <v>2019</v>
      </c>
      <c r="AC411" s="53" t="s">
        <v>58</v>
      </c>
      <c r="AD411" s="53" t="s">
        <v>61</v>
      </c>
      <c r="AE411" s="79">
        <v>1.15E-3</v>
      </c>
      <c r="AG411" s="60">
        <v>2020</v>
      </c>
      <c r="AH411" s="53" t="s">
        <v>36</v>
      </c>
      <c r="AI411" s="53" t="s">
        <v>50</v>
      </c>
      <c r="AJ411" s="80">
        <v>0.17920000000000003</v>
      </c>
      <c r="AK411" s="57">
        <f t="shared" si="30"/>
        <v>2</v>
      </c>
    </row>
    <row r="412" spans="28:37" x14ac:dyDescent="0.25">
      <c r="AB412" s="60">
        <v>2019</v>
      </c>
      <c r="AC412" s="53" t="s">
        <v>58</v>
      </c>
      <c r="AD412" s="53" t="s">
        <v>64</v>
      </c>
      <c r="AE412" s="79">
        <v>0.32890000000000003</v>
      </c>
      <c r="AG412" s="60">
        <v>2020</v>
      </c>
      <c r="AH412" s="53" t="s">
        <v>40</v>
      </c>
      <c r="AI412" s="53" t="s">
        <v>50</v>
      </c>
      <c r="AJ412" s="80">
        <v>0.1837</v>
      </c>
      <c r="AK412" s="57">
        <f t="shared" si="30"/>
        <v>3</v>
      </c>
    </row>
    <row r="413" spans="28:37" x14ac:dyDescent="0.25">
      <c r="AB413" s="60">
        <v>2019</v>
      </c>
      <c r="AC413" s="53" t="s">
        <v>58</v>
      </c>
      <c r="AD413" s="53" t="s">
        <v>66</v>
      </c>
      <c r="AE413" s="79">
        <v>4.4298999999999998E-2</v>
      </c>
      <c r="AG413" s="60">
        <v>2020</v>
      </c>
      <c r="AH413" s="53" t="s">
        <v>44</v>
      </c>
      <c r="AI413" s="53" t="s">
        <v>50</v>
      </c>
      <c r="AJ413" s="80">
        <v>0.182</v>
      </c>
      <c r="AK413" s="57">
        <f t="shared" si="30"/>
        <v>4</v>
      </c>
    </row>
    <row r="414" spans="28:37" x14ac:dyDescent="0.25">
      <c r="AB414" s="60">
        <v>2019</v>
      </c>
      <c r="AC414" s="53" t="s">
        <v>58</v>
      </c>
      <c r="AD414" s="53" t="s">
        <v>67</v>
      </c>
      <c r="AE414" s="79">
        <v>0.87439999999999996</v>
      </c>
      <c r="AG414" s="60">
        <v>2020</v>
      </c>
      <c r="AH414" s="53" t="s">
        <v>48</v>
      </c>
      <c r="AI414" s="53" t="s">
        <v>50</v>
      </c>
      <c r="AJ414" s="79">
        <v>0.18239999999999998</v>
      </c>
      <c r="AK414" s="57">
        <f t="shared" si="30"/>
        <v>5</v>
      </c>
    </row>
    <row r="415" spans="28:37" x14ac:dyDescent="0.25">
      <c r="AB415" s="60">
        <v>2019</v>
      </c>
      <c r="AC415" s="53" t="s">
        <v>58</v>
      </c>
      <c r="AD415" s="53" t="s">
        <v>69</v>
      </c>
      <c r="AE415" s="79">
        <v>2.6613999999999999E-2</v>
      </c>
      <c r="AG415" s="60">
        <v>2020</v>
      </c>
      <c r="AH415" s="53" t="s">
        <v>52</v>
      </c>
      <c r="AI415" s="53" t="s">
        <v>50</v>
      </c>
      <c r="AJ415" s="80">
        <v>0.17980000000000002</v>
      </c>
      <c r="AK415" s="57">
        <f t="shared" si="30"/>
        <v>6</v>
      </c>
    </row>
    <row r="416" spans="28:37" x14ac:dyDescent="0.25">
      <c r="AB416" s="60">
        <v>2019</v>
      </c>
      <c r="AC416" s="53" t="s">
        <v>58</v>
      </c>
      <c r="AD416" s="53" t="s">
        <v>73</v>
      </c>
      <c r="AE416" s="79">
        <v>0.38140000000000002</v>
      </c>
      <c r="AG416" s="60">
        <v>2020</v>
      </c>
      <c r="AH416" s="53" t="s">
        <v>56</v>
      </c>
      <c r="AI416" s="53" t="s">
        <v>50</v>
      </c>
      <c r="AJ416" s="79">
        <v>0.17739999999999997</v>
      </c>
      <c r="AK416" s="57">
        <f t="shared" si="30"/>
        <v>7</v>
      </c>
    </row>
    <row r="417" spans="28:37" x14ac:dyDescent="0.25">
      <c r="AB417" s="60">
        <v>2019</v>
      </c>
      <c r="AC417" s="53" t="s">
        <v>58</v>
      </c>
      <c r="AD417" s="53" t="s">
        <v>75</v>
      </c>
      <c r="AE417" s="79">
        <v>0.37030000000000002</v>
      </c>
      <c r="AG417" s="60">
        <v>2020</v>
      </c>
      <c r="AH417" s="53" t="s">
        <v>58</v>
      </c>
      <c r="AI417" s="53" t="s">
        <v>50</v>
      </c>
      <c r="AJ417" s="79">
        <v>0.17519999999999999</v>
      </c>
      <c r="AK417" s="57">
        <f t="shared" si="30"/>
        <v>8</v>
      </c>
    </row>
    <row r="418" spans="28:37" x14ac:dyDescent="0.25">
      <c r="AB418" s="60">
        <v>2019</v>
      </c>
      <c r="AC418" s="53" t="s">
        <v>58</v>
      </c>
      <c r="AD418" s="53" t="s">
        <v>76</v>
      </c>
      <c r="AE418" s="79">
        <v>1.4058999999999999</v>
      </c>
      <c r="AG418" s="60">
        <v>2020</v>
      </c>
      <c r="AH418" s="53" t="s">
        <v>60</v>
      </c>
      <c r="AI418" s="53" t="s">
        <v>50</v>
      </c>
      <c r="AJ418" s="79">
        <v>0.17670000000000002</v>
      </c>
      <c r="AK418" s="57">
        <f t="shared" si="30"/>
        <v>9</v>
      </c>
    </row>
    <row r="419" spans="28:37" x14ac:dyDescent="0.25">
      <c r="AB419" s="60">
        <v>2019</v>
      </c>
      <c r="AC419" s="53" t="s">
        <v>58</v>
      </c>
      <c r="AD419" s="53" t="s">
        <v>78</v>
      </c>
      <c r="AE419" s="79">
        <v>4.5301000000000001E-2</v>
      </c>
      <c r="AG419" s="60">
        <v>2020</v>
      </c>
      <c r="AH419" s="53" t="s">
        <v>62</v>
      </c>
      <c r="AI419" s="53" t="s">
        <v>50</v>
      </c>
      <c r="AJ419" s="79">
        <v>0.1759</v>
      </c>
      <c r="AK419" s="57">
        <f t="shared" si="30"/>
        <v>10</v>
      </c>
    </row>
    <row r="420" spans="28:37" x14ac:dyDescent="0.25">
      <c r="AB420" s="60">
        <v>2019</v>
      </c>
      <c r="AC420" s="53" t="s">
        <v>58</v>
      </c>
      <c r="AD420" s="53" t="s">
        <v>79</v>
      </c>
      <c r="AE420" s="79">
        <v>0.37810000000000005</v>
      </c>
      <c r="AG420" s="60">
        <v>2020</v>
      </c>
      <c r="AH420" s="53" t="s">
        <v>65</v>
      </c>
      <c r="AI420" s="53" t="s">
        <v>50</v>
      </c>
      <c r="AJ420" s="79">
        <v>0.17249999999999999</v>
      </c>
      <c r="AK420" s="57">
        <f t="shared" si="30"/>
        <v>11</v>
      </c>
    </row>
    <row r="421" spans="28:37" x14ac:dyDescent="0.25">
      <c r="AB421" s="60">
        <v>2019</v>
      </c>
      <c r="AC421" s="53" t="s">
        <v>58</v>
      </c>
      <c r="AD421" s="53" t="s">
        <v>80</v>
      </c>
      <c r="AE421" s="79">
        <v>5.9890000000000004E-5</v>
      </c>
      <c r="AG421" s="60">
        <v>2020</v>
      </c>
      <c r="AH421" s="53" t="s">
        <v>11</v>
      </c>
      <c r="AI421" s="53" t="s">
        <v>50</v>
      </c>
      <c r="AJ421" s="79">
        <v>0.17050000000000001</v>
      </c>
      <c r="AK421" s="57">
        <f t="shared" si="30"/>
        <v>12</v>
      </c>
    </row>
    <row r="422" spans="28:37" x14ac:dyDescent="0.25">
      <c r="AB422" s="60">
        <v>2019</v>
      </c>
      <c r="AC422" s="53" t="s">
        <v>60</v>
      </c>
      <c r="AD422" s="53" t="s">
        <v>46</v>
      </c>
      <c r="AE422" s="79">
        <v>1.5101</v>
      </c>
      <c r="AG422" s="60">
        <v>2021</v>
      </c>
      <c r="AH422" s="53" t="s">
        <v>8</v>
      </c>
      <c r="AI422" s="53" t="s">
        <v>50</v>
      </c>
      <c r="AJ422" s="81">
        <v>0.17170000000000002</v>
      </c>
      <c r="AK422" s="57">
        <f t="shared" si="30"/>
        <v>1</v>
      </c>
    </row>
    <row r="423" spans="28:37" x14ac:dyDescent="0.25">
      <c r="AB423" s="60">
        <v>2019</v>
      </c>
      <c r="AC423" s="53" t="s">
        <v>60</v>
      </c>
      <c r="AD423" s="53" t="s">
        <v>71</v>
      </c>
      <c r="AE423" s="79">
        <v>1.6971000000000001</v>
      </c>
      <c r="AG423" s="60">
        <v>2021</v>
      </c>
      <c r="AH423" s="53" t="s">
        <v>36</v>
      </c>
      <c r="AI423" s="53" t="s">
        <v>50</v>
      </c>
      <c r="AJ423" s="81">
        <v>0.17120000000000002</v>
      </c>
      <c r="AK423" s="57">
        <f t="shared" si="30"/>
        <v>2</v>
      </c>
    </row>
    <row r="424" spans="28:37" x14ac:dyDescent="0.25">
      <c r="AB424" s="60">
        <v>2019</v>
      </c>
      <c r="AC424" s="53" t="s">
        <v>60</v>
      </c>
      <c r="AD424" s="53" t="s">
        <v>5</v>
      </c>
      <c r="AE424" s="79">
        <v>1.3813</v>
      </c>
      <c r="AG424" s="60">
        <v>2021</v>
      </c>
      <c r="AH424" s="53" t="s">
        <v>40</v>
      </c>
      <c r="AI424" s="53" t="s">
        <v>50</v>
      </c>
      <c r="AJ424" s="81">
        <v>0.17329999999999998</v>
      </c>
      <c r="AK424" s="57">
        <f t="shared" si="30"/>
        <v>3</v>
      </c>
    </row>
    <row r="425" spans="28:37" x14ac:dyDescent="0.25">
      <c r="AB425" s="60">
        <v>2019</v>
      </c>
      <c r="AC425" s="53" t="s">
        <v>60</v>
      </c>
      <c r="AD425" s="53" t="s">
        <v>33</v>
      </c>
      <c r="AE425" s="79">
        <v>0.93340000000000001</v>
      </c>
      <c r="AG425" s="60">
        <v>2021</v>
      </c>
      <c r="AH425" s="53" t="s">
        <v>44</v>
      </c>
      <c r="AI425" s="53" t="s">
        <v>50</v>
      </c>
      <c r="AJ425" s="81">
        <v>0.17079999999999998</v>
      </c>
      <c r="AK425" s="57">
        <f t="shared" si="30"/>
        <v>4</v>
      </c>
    </row>
    <row r="426" spans="28:37" x14ac:dyDescent="0.25">
      <c r="AB426" s="60">
        <v>2019</v>
      </c>
      <c r="AC426" s="53" t="s">
        <v>60</v>
      </c>
      <c r="AD426" s="53" t="s">
        <v>38</v>
      </c>
      <c r="AE426" s="79">
        <v>1.0434000000000001</v>
      </c>
      <c r="AG426" s="60">
        <v>2021</v>
      </c>
      <c r="AH426" s="53" t="s">
        <v>48</v>
      </c>
      <c r="AI426" s="53" t="s">
        <v>50</v>
      </c>
      <c r="AJ426" s="81">
        <v>0.1704</v>
      </c>
      <c r="AK426" s="57">
        <f t="shared" si="30"/>
        <v>5</v>
      </c>
    </row>
    <row r="427" spans="28:37" x14ac:dyDescent="0.25">
      <c r="AB427" s="60">
        <v>2019</v>
      </c>
      <c r="AC427" s="53" t="s">
        <v>60</v>
      </c>
      <c r="AD427" s="53" t="s">
        <v>42</v>
      </c>
      <c r="AE427" s="79">
        <v>0.19390000000000002</v>
      </c>
      <c r="AG427" s="60">
        <v>2021</v>
      </c>
      <c r="AH427" s="53" t="s">
        <v>52</v>
      </c>
      <c r="AI427" s="53" t="s">
        <v>50</v>
      </c>
      <c r="AJ427" s="81">
        <v>0.17309999999999998</v>
      </c>
      <c r="AK427" s="57">
        <f t="shared" si="30"/>
        <v>6</v>
      </c>
    </row>
    <row r="428" spans="28:37" x14ac:dyDescent="0.25">
      <c r="AB428" s="60">
        <v>2019</v>
      </c>
      <c r="AC428" s="53" t="s">
        <v>60</v>
      </c>
      <c r="AD428" s="53" t="s">
        <v>50</v>
      </c>
      <c r="AE428" s="79">
        <v>0.17620000000000002</v>
      </c>
      <c r="AG428" s="60">
        <v>2021</v>
      </c>
      <c r="AH428" s="53" t="s">
        <v>56</v>
      </c>
      <c r="AI428" s="53" t="s">
        <v>50</v>
      </c>
      <c r="AJ428" s="80">
        <v>0.1741</v>
      </c>
      <c r="AK428" s="57">
        <f t="shared" si="30"/>
        <v>7</v>
      </c>
    </row>
    <row r="429" spans="28:37" x14ac:dyDescent="0.25">
      <c r="AB429" s="60">
        <v>2019</v>
      </c>
      <c r="AC429" s="53" t="s">
        <v>60</v>
      </c>
      <c r="AD429" s="53" t="s">
        <v>54</v>
      </c>
      <c r="AE429" s="79">
        <v>1.9605999999999998E-2</v>
      </c>
      <c r="AG429" s="60">
        <v>2021</v>
      </c>
      <c r="AH429" s="53" t="s">
        <v>58</v>
      </c>
      <c r="AI429" s="53" t="s">
        <v>50</v>
      </c>
      <c r="AJ429" s="80">
        <v>0.17269999999999999</v>
      </c>
      <c r="AK429" s="57">
        <f t="shared" si="30"/>
        <v>8</v>
      </c>
    </row>
    <row r="430" spans="28:37" x14ac:dyDescent="0.25">
      <c r="AB430" s="60">
        <v>2019</v>
      </c>
      <c r="AC430" s="53" t="s">
        <v>60</v>
      </c>
      <c r="AD430" s="53" t="s">
        <v>57</v>
      </c>
      <c r="AE430" s="79">
        <v>9.7449999999999997E-5</v>
      </c>
      <c r="AG430" s="60">
        <v>2021</v>
      </c>
      <c r="AH430" s="53" t="s">
        <v>60</v>
      </c>
      <c r="AI430" s="53" t="s">
        <v>50</v>
      </c>
      <c r="AJ430" s="80">
        <v>0.17480000000000001</v>
      </c>
      <c r="AK430" s="57">
        <f t="shared" si="30"/>
        <v>9</v>
      </c>
    </row>
    <row r="431" spans="28:37" x14ac:dyDescent="0.25">
      <c r="AB431" s="60">
        <v>2019</v>
      </c>
      <c r="AC431" s="53" t="s">
        <v>60</v>
      </c>
      <c r="AD431" s="53" t="s">
        <v>59</v>
      </c>
      <c r="AE431" s="79">
        <v>1.2796E-2</v>
      </c>
      <c r="AG431" s="60">
        <v>2021</v>
      </c>
      <c r="AH431" s="53" t="s">
        <v>62</v>
      </c>
      <c r="AI431" s="53" t="s">
        <v>50</v>
      </c>
      <c r="AJ431" s="80">
        <v>0.1729</v>
      </c>
      <c r="AK431" s="57">
        <f t="shared" si="30"/>
        <v>10</v>
      </c>
    </row>
    <row r="432" spans="28:37" x14ac:dyDescent="0.25">
      <c r="AB432" s="60">
        <v>2019</v>
      </c>
      <c r="AC432" s="53" t="s">
        <v>60</v>
      </c>
      <c r="AD432" s="53" t="s">
        <v>61</v>
      </c>
      <c r="AE432" s="79">
        <v>1.152E-3</v>
      </c>
      <c r="AG432" s="60">
        <v>2021</v>
      </c>
      <c r="AH432" s="53" t="s">
        <v>65</v>
      </c>
      <c r="AI432" s="53" t="s">
        <v>50</v>
      </c>
      <c r="AJ432" s="80">
        <v>0.17550000000000002</v>
      </c>
      <c r="AK432" s="57">
        <f t="shared" si="30"/>
        <v>11</v>
      </c>
    </row>
    <row r="433" spans="28:37" x14ac:dyDescent="0.25">
      <c r="AB433" s="60">
        <v>2019</v>
      </c>
      <c r="AC433" s="53" t="s">
        <v>60</v>
      </c>
      <c r="AD433" s="53" t="s">
        <v>64</v>
      </c>
      <c r="AE433" s="79">
        <v>0.32990000000000003</v>
      </c>
      <c r="AG433" s="60">
        <v>2021</v>
      </c>
      <c r="AH433" s="53" t="s">
        <v>11</v>
      </c>
      <c r="AI433" s="53" t="s">
        <v>50</v>
      </c>
      <c r="AJ433" s="80">
        <v>0.17329999999999998</v>
      </c>
      <c r="AK433" s="57">
        <f t="shared" si="30"/>
        <v>12</v>
      </c>
    </row>
    <row r="434" spans="28:37" x14ac:dyDescent="0.25">
      <c r="AB434" s="60">
        <v>2019</v>
      </c>
      <c r="AC434" s="53" t="s">
        <v>60</v>
      </c>
      <c r="AD434" s="53" t="s">
        <v>66</v>
      </c>
      <c r="AE434" s="79">
        <v>4.4511000000000002E-2</v>
      </c>
      <c r="AG434" s="60">
        <v>2022</v>
      </c>
      <c r="AH434" s="53" t="s">
        <v>8</v>
      </c>
      <c r="AI434" s="53" t="s">
        <v>50</v>
      </c>
      <c r="AJ434" s="80">
        <v>0.1739</v>
      </c>
      <c r="AK434" s="57">
        <f t="shared" si="30"/>
        <v>1</v>
      </c>
    </row>
    <row r="435" spans="28:37" x14ac:dyDescent="0.25">
      <c r="AB435" s="60">
        <v>2019</v>
      </c>
      <c r="AC435" s="53" t="s">
        <v>60</v>
      </c>
      <c r="AD435" s="53" t="s">
        <v>67</v>
      </c>
      <c r="AE435" s="79">
        <v>0.86580000000000001</v>
      </c>
      <c r="AG435" s="60">
        <v>2022</v>
      </c>
      <c r="AH435" s="53" t="s">
        <v>36</v>
      </c>
      <c r="AI435" s="53" t="s">
        <v>50</v>
      </c>
      <c r="AJ435" s="80">
        <v>0.17399999999999999</v>
      </c>
      <c r="AK435" s="57">
        <f t="shared" si="30"/>
        <v>2</v>
      </c>
    </row>
    <row r="436" spans="28:37" x14ac:dyDescent="0.25">
      <c r="AB436" s="60">
        <v>2019</v>
      </c>
      <c r="AC436" s="53" t="s">
        <v>60</v>
      </c>
      <c r="AD436" s="53" t="s">
        <v>69</v>
      </c>
      <c r="AE436" s="79">
        <v>2.6692999999999998E-2</v>
      </c>
      <c r="AG436" s="60">
        <v>2022</v>
      </c>
      <c r="AH436" s="53" t="s">
        <v>40</v>
      </c>
      <c r="AI436" s="53" t="s">
        <v>50</v>
      </c>
      <c r="AJ436" s="80">
        <v>0.1729</v>
      </c>
      <c r="AK436" s="57">
        <f t="shared" si="30"/>
        <v>3</v>
      </c>
    </row>
    <row r="437" spans="28:37" x14ac:dyDescent="0.25">
      <c r="AB437" s="60">
        <v>2019</v>
      </c>
      <c r="AC437" s="53" t="s">
        <v>60</v>
      </c>
      <c r="AD437" s="53" t="s">
        <v>73</v>
      </c>
      <c r="AE437" s="79">
        <v>0.37939999999999996</v>
      </c>
      <c r="AG437" s="60">
        <v>2022</v>
      </c>
      <c r="AH437" s="53" t="s">
        <v>44</v>
      </c>
      <c r="AI437" s="53" t="s">
        <v>50</v>
      </c>
      <c r="AJ437" s="80">
        <v>0.17649999999999999</v>
      </c>
      <c r="AK437" s="57">
        <f t="shared" si="30"/>
        <v>4</v>
      </c>
    </row>
    <row r="438" spans="28:37" x14ac:dyDescent="0.25">
      <c r="AB438" s="60">
        <v>2019</v>
      </c>
      <c r="AC438" s="53" t="s">
        <v>60</v>
      </c>
      <c r="AD438" s="53" t="s">
        <v>75</v>
      </c>
      <c r="AE438" s="79">
        <v>0.36820000000000003</v>
      </c>
      <c r="AG438" s="60">
        <v>2022</v>
      </c>
      <c r="AH438" s="53" t="s">
        <v>48</v>
      </c>
      <c r="AI438" s="53" t="s">
        <v>50</v>
      </c>
      <c r="AJ438" s="80">
        <v>0.17449999999999999</v>
      </c>
      <c r="AK438" s="57">
        <f t="shared" si="30"/>
        <v>5</v>
      </c>
    </row>
    <row r="439" spans="28:37" x14ac:dyDescent="0.25">
      <c r="AB439" s="60">
        <v>2019</v>
      </c>
      <c r="AC439" s="53" t="s">
        <v>60</v>
      </c>
      <c r="AD439" s="53" t="s">
        <v>76</v>
      </c>
      <c r="AE439" s="79">
        <v>1.3933000000000002</v>
      </c>
      <c r="AG439" s="60">
        <v>2022</v>
      </c>
      <c r="AH439" s="53" t="s">
        <v>52</v>
      </c>
      <c r="AI439" s="53" t="s">
        <v>50</v>
      </c>
      <c r="AJ439" s="80">
        <v>0.17739999999999997</v>
      </c>
      <c r="AK439" s="57">
        <f t="shared" si="30"/>
        <v>6</v>
      </c>
    </row>
    <row r="440" spans="28:37" x14ac:dyDescent="0.25">
      <c r="AB440" s="60">
        <v>2019</v>
      </c>
      <c r="AC440" s="53" t="s">
        <v>60</v>
      </c>
      <c r="AD440" s="53" t="s">
        <v>78</v>
      </c>
      <c r="AE440" s="79">
        <v>4.5191999999999996E-2</v>
      </c>
      <c r="AG440" s="60">
        <v>2022</v>
      </c>
      <c r="AH440" s="53" t="s">
        <v>56</v>
      </c>
      <c r="AI440" s="53" t="s">
        <v>50</v>
      </c>
      <c r="AJ440" s="80">
        <v>0.17559999999999998</v>
      </c>
      <c r="AK440" s="57">
        <f t="shared" si="30"/>
        <v>7</v>
      </c>
    </row>
    <row r="441" spans="28:37" x14ac:dyDescent="0.25">
      <c r="AB441" s="60">
        <v>2019</v>
      </c>
      <c r="AC441" s="53" t="s">
        <v>60</v>
      </c>
      <c r="AD441" s="53" t="s">
        <v>79</v>
      </c>
      <c r="AE441" s="79">
        <v>0.37609999999999999</v>
      </c>
      <c r="AG441" s="60">
        <v>2022</v>
      </c>
      <c r="AH441" s="53" t="s">
        <v>58</v>
      </c>
      <c r="AI441" s="53" t="s">
        <v>50</v>
      </c>
      <c r="AJ441" s="80">
        <v>0.17780000000000001</v>
      </c>
      <c r="AK441" s="57">
        <f t="shared" si="30"/>
        <v>8</v>
      </c>
    </row>
    <row r="442" spans="28:37" x14ac:dyDescent="0.25">
      <c r="AB442" s="60">
        <v>2019</v>
      </c>
      <c r="AC442" s="53" t="s">
        <v>60</v>
      </c>
      <c r="AD442" s="53" t="s">
        <v>80</v>
      </c>
      <c r="AE442" s="79">
        <v>5.9540000000000003E-5</v>
      </c>
      <c r="AG442" s="60">
        <v>2022</v>
      </c>
      <c r="AH442" s="53" t="s">
        <v>60</v>
      </c>
      <c r="AI442" s="53" t="s">
        <v>50</v>
      </c>
      <c r="AJ442" s="80">
        <v>0.1827</v>
      </c>
      <c r="AK442" s="57">
        <f t="shared" si="30"/>
        <v>9</v>
      </c>
    </row>
    <row r="443" spans="28:37" x14ac:dyDescent="0.25">
      <c r="AB443" s="60">
        <v>2019</v>
      </c>
      <c r="AC443" s="53" t="s">
        <v>62</v>
      </c>
      <c r="AD443" s="53" t="s">
        <v>46</v>
      </c>
      <c r="AE443" s="79">
        <v>1.5195000000000001</v>
      </c>
      <c r="AG443" s="60">
        <v>2022</v>
      </c>
      <c r="AH443" s="53" t="s">
        <v>62</v>
      </c>
      <c r="AI443" s="53" t="s">
        <v>50</v>
      </c>
      <c r="AJ443" s="80">
        <v>0.17980000000000002</v>
      </c>
      <c r="AK443" s="57">
        <f t="shared" si="30"/>
        <v>10</v>
      </c>
    </row>
    <row r="444" spans="28:37" x14ac:dyDescent="0.25">
      <c r="AB444" s="60">
        <v>2019</v>
      </c>
      <c r="AC444" s="53" t="s">
        <v>62</v>
      </c>
      <c r="AD444" s="53" t="s">
        <v>71</v>
      </c>
      <c r="AE444" s="79">
        <v>1.7593000000000001</v>
      </c>
      <c r="AG444" s="60">
        <v>2022</v>
      </c>
      <c r="AH444" s="53" t="s">
        <v>65</v>
      </c>
      <c r="AI444" s="53" t="s">
        <v>50</v>
      </c>
      <c r="AJ444" s="80">
        <v>0.1757</v>
      </c>
      <c r="AK444" s="57">
        <f t="shared" si="30"/>
        <v>11</v>
      </c>
    </row>
    <row r="445" spans="28:37" x14ac:dyDescent="0.25">
      <c r="AB445" s="60">
        <v>2019</v>
      </c>
      <c r="AC445" s="53" t="s">
        <v>62</v>
      </c>
      <c r="AD445" s="53" t="s">
        <v>5</v>
      </c>
      <c r="AE445" s="79">
        <v>1.3605</v>
      </c>
      <c r="AG445" s="60">
        <v>2022</v>
      </c>
      <c r="AH445" s="53" t="s">
        <v>11</v>
      </c>
      <c r="AI445" s="53" t="s">
        <v>50</v>
      </c>
      <c r="AJ445" s="79">
        <v>0.1724</v>
      </c>
      <c r="AK445" s="57">
        <f t="shared" si="30"/>
        <v>12</v>
      </c>
    </row>
    <row r="446" spans="28:37" x14ac:dyDescent="0.25">
      <c r="AB446" s="60">
        <v>2019</v>
      </c>
      <c r="AC446" s="53" t="s">
        <v>62</v>
      </c>
      <c r="AD446" s="53" t="s">
        <v>33</v>
      </c>
      <c r="AE446" s="79">
        <v>0.9423999999999999</v>
      </c>
      <c r="AG446" s="60">
        <v>2023</v>
      </c>
      <c r="AH446" s="53" t="s">
        <v>8</v>
      </c>
      <c r="AI446" s="53" t="s">
        <v>50</v>
      </c>
      <c r="AJ446" s="80">
        <v>0.16769999999999999</v>
      </c>
      <c r="AK446" s="57">
        <f t="shared" si="30"/>
        <v>1</v>
      </c>
    </row>
    <row r="447" spans="28:37" x14ac:dyDescent="0.25">
      <c r="AB447" s="60">
        <v>2019</v>
      </c>
      <c r="AC447" s="53" t="s">
        <v>62</v>
      </c>
      <c r="AD447" s="53" t="s">
        <v>38</v>
      </c>
      <c r="AE447" s="79">
        <v>1.0344</v>
      </c>
      <c r="AG447" s="60">
        <v>2023</v>
      </c>
      <c r="AH447" s="53" t="s">
        <v>36</v>
      </c>
      <c r="AI447" s="53" t="s">
        <v>50</v>
      </c>
      <c r="AJ447" s="80">
        <v>0.17180000000000001</v>
      </c>
      <c r="AK447" s="57">
        <f t="shared" si="30"/>
        <v>2</v>
      </c>
    </row>
    <row r="448" spans="28:37" x14ac:dyDescent="0.25">
      <c r="AB448" s="60">
        <v>2019</v>
      </c>
      <c r="AC448" s="53" t="s">
        <v>62</v>
      </c>
      <c r="AD448" s="53" t="s">
        <v>42</v>
      </c>
      <c r="AE448" s="79">
        <v>0.19320000000000001</v>
      </c>
      <c r="AG448" s="60">
        <v>2023</v>
      </c>
      <c r="AH448" s="53" t="s">
        <v>40</v>
      </c>
      <c r="AI448" s="53" t="s">
        <v>50</v>
      </c>
      <c r="AJ448" s="80">
        <v>0.16899999999999998</v>
      </c>
      <c r="AK448" s="57">
        <f t="shared" si="30"/>
        <v>3</v>
      </c>
    </row>
    <row r="449" spans="28:37" x14ac:dyDescent="0.25">
      <c r="AB449" s="60">
        <v>2019</v>
      </c>
      <c r="AC449" s="53" t="s">
        <v>62</v>
      </c>
      <c r="AD449" s="53" t="s">
        <v>50</v>
      </c>
      <c r="AE449" s="79">
        <v>0.1736</v>
      </c>
      <c r="AG449" s="60">
        <v>2023</v>
      </c>
      <c r="AH449" s="53" t="s">
        <v>44</v>
      </c>
      <c r="AI449" s="53" t="s">
        <v>50</v>
      </c>
      <c r="AJ449" s="80">
        <v>0.1699</v>
      </c>
      <c r="AK449" s="57">
        <f t="shared" si="30"/>
        <v>4</v>
      </c>
    </row>
    <row r="450" spans="28:37" x14ac:dyDescent="0.25">
      <c r="AB450" s="60">
        <v>2019</v>
      </c>
      <c r="AC450" s="53" t="s">
        <v>62</v>
      </c>
      <c r="AD450" s="53" t="s">
        <v>54</v>
      </c>
      <c r="AE450" s="79">
        <v>1.9213000000000001E-2</v>
      </c>
      <c r="AG450" s="60">
        <v>2023</v>
      </c>
      <c r="AH450" s="53" t="s">
        <v>48</v>
      </c>
      <c r="AI450" s="53" t="s">
        <v>50</v>
      </c>
      <c r="AJ450" s="80">
        <v>0.17280000000000001</v>
      </c>
      <c r="AK450" s="57">
        <f t="shared" ref="AK450:AK513" si="31">VLOOKUP(AH450,AM:AN,2,FALSE)</f>
        <v>5</v>
      </c>
    </row>
    <row r="451" spans="28:37" x14ac:dyDescent="0.25">
      <c r="AB451" s="60">
        <v>2019</v>
      </c>
      <c r="AC451" s="53" t="s">
        <v>62</v>
      </c>
      <c r="AD451" s="53" t="s">
        <v>57</v>
      </c>
      <c r="AE451" s="79">
        <v>9.7090000000000007E-5</v>
      </c>
      <c r="AG451" s="60">
        <v>2023</v>
      </c>
      <c r="AH451" s="53" t="s">
        <v>52</v>
      </c>
      <c r="AI451" s="53" t="s">
        <v>50</v>
      </c>
      <c r="AJ451" s="80">
        <v>0.17300000000000001</v>
      </c>
      <c r="AK451" s="57">
        <f t="shared" si="31"/>
        <v>6</v>
      </c>
    </row>
    <row r="452" spans="28:37" x14ac:dyDescent="0.25">
      <c r="AB452" s="60">
        <v>2019</v>
      </c>
      <c r="AC452" s="53" t="s">
        <v>62</v>
      </c>
      <c r="AD452" s="53" t="s">
        <v>59</v>
      </c>
      <c r="AE452" s="79">
        <v>1.2525E-2</v>
      </c>
      <c r="AG452" s="60">
        <v>2023</v>
      </c>
      <c r="AH452" s="53" t="s">
        <v>56</v>
      </c>
      <c r="AI452" s="53" t="s">
        <v>50</v>
      </c>
      <c r="AJ452" s="80">
        <v>0.17069999999999999</v>
      </c>
      <c r="AK452" s="57">
        <f t="shared" si="31"/>
        <v>7</v>
      </c>
    </row>
    <row r="453" spans="28:37" x14ac:dyDescent="0.25">
      <c r="AB453" s="60">
        <v>2019</v>
      </c>
      <c r="AC453" s="53" t="s">
        <v>62</v>
      </c>
      <c r="AD453" s="53" t="s">
        <v>61</v>
      </c>
      <c r="AE453" s="79">
        <v>1.1720000000000001E-3</v>
      </c>
      <c r="AG453" s="60">
        <v>2023</v>
      </c>
      <c r="AH453" s="53" t="s">
        <v>58</v>
      </c>
      <c r="AI453" s="53" t="s">
        <v>50</v>
      </c>
      <c r="AJ453" s="80">
        <v>0.1721</v>
      </c>
      <c r="AK453" s="57">
        <f t="shared" si="31"/>
        <v>8</v>
      </c>
    </row>
    <row r="454" spans="28:37" x14ac:dyDescent="0.25">
      <c r="AB454" s="60">
        <v>2019</v>
      </c>
      <c r="AC454" s="53" t="s">
        <v>62</v>
      </c>
      <c r="AD454" s="53" t="s">
        <v>64</v>
      </c>
      <c r="AE454" s="79">
        <v>0.32569999999999999</v>
      </c>
      <c r="AG454" s="60">
        <v>2023</v>
      </c>
      <c r="AH454" s="53" t="s">
        <v>60</v>
      </c>
      <c r="AI454" s="53" t="s">
        <v>50</v>
      </c>
      <c r="AJ454" s="80">
        <v>0.1744</v>
      </c>
      <c r="AK454" s="57">
        <f t="shared" si="31"/>
        <v>9</v>
      </c>
    </row>
    <row r="455" spans="28:37" x14ac:dyDescent="0.25">
      <c r="AB455" s="60">
        <v>2019</v>
      </c>
      <c r="AC455" s="53" t="s">
        <v>62</v>
      </c>
      <c r="AD455" s="53" t="s">
        <v>66</v>
      </c>
      <c r="AE455" s="79">
        <v>4.4785999999999999E-2</v>
      </c>
      <c r="AG455" s="60">
        <v>2023</v>
      </c>
      <c r="AH455" s="53" t="s">
        <v>62</v>
      </c>
      <c r="AI455" s="53" t="s">
        <v>50</v>
      </c>
      <c r="AJ455" s="80">
        <v>0.17469999999999999</v>
      </c>
      <c r="AK455" s="57">
        <f t="shared" si="31"/>
        <v>10</v>
      </c>
    </row>
    <row r="456" spans="28:37" x14ac:dyDescent="0.25">
      <c r="AB456" s="60">
        <v>2019</v>
      </c>
      <c r="AC456" s="53" t="s">
        <v>62</v>
      </c>
      <c r="AD456" s="53" t="s">
        <v>67</v>
      </c>
      <c r="AE456" s="79">
        <v>0.87450000000000006</v>
      </c>
      <c r="AG456" s="60">
        <v>2023</v>
      </c>
      <c r="AH456" s="53" t="s">
        <v>65</v>
      </c>
      <c r="AI456" s="53" t="s">
        <v>50</v>
      </c>
      <c r="AJ456" s="80">
        <v>0.17050000000000001</v>
      </c>
      <c r="AK456" s="57">
        <f t="shared" si="31"/>
        <v>11</v>
      </c>
    </row>
    <row r="457" spans="28:37" x14ac:dyDescent="0.25">
      <c r="AB457" s="60">
        <v>2019</v>
      </c>
      <c r="AC457" s="53" t="s">
        <v>62</v>
      </c>
      <c r="AD457" s="53" t="s">
        <v>69</v>
      </c>
      <c r="AE457" s="79">
        <v>2.6816E-2</v>
      </c>
      <c r="AG457" s="60">
        <v>2023</v>
      </c>
      <c r="AH457" s="53" t="s">
        <v>11</v>
      </c>
      <c r="AI457" s="53" t="s">
        <v>50</v>
      </c>
      <c r="AJ457" s="80">
        <v>0.16879999999999998</v>
      </c>
      <c r="AK457" s="57">
        <f t="shared" si="31"/>
        <v>12</v>
      </c>
    </row>
    <row r="458" spans="28:37" x14ac:dyDescent="0.25">
      <c r="AB458" s="60">
        <v>2019</v>
      </c>
      <c r="AC458" s="53" t="s">
        <v>62</v>
      </c>
      <c r="AD458" s="53" t="s">
        <v>73</v>
      </c>
      <c r="AE458" s="79">
        <v>0.37369999999999998</v>
      </c>
      <c r="AG458" s="60">
        <v>2024</v>
      </c>
      <c r="AH458" s="53" t="s">
        <v>8</v>
      </c>
      <c r="AI458" s="53" t="s">
        <v>50</v>
      </c>
      <c r="AJ458" s="79">
        <v>0.17149999999999999</v>
      </c>
      <c r="AK458" s="57">
        <f t="shared" si="31"/>
        <v>1</v>
      </c>
    </row>
    <row r="459" spans="28:37" x14ac:dyDescent="0.25">
      <c r="AB459" s="60">
        <v>2019</v>
      </c>
      <c r="AC459" s="53" t="s">
        <v>62</v>
      </c>
      <c r="AD459" s="53" t="s">
        <v>75</v>
      </c>
      <c r="AE459" s="79">
        <v>0.36280000000000001</v>
      </c>
      <c r="AG459" s="60">
        <v>2024</v>
      </c>
      <c r="AH459" s="53" t="s">
        <v>36</v>
      </c>
      <c r="AI459" s="53" t="s">
        <v>50</v>
      </c>
      <c r="AJ459" s="79">
        <v>0.17180000000000001</v>
      </c>
      <c r="AK459" s="57">
        <f t="shared" si="31"/>
        <v>2</v>
      </c>
    </row>
    <row r="460" spans="28:37" x14ac:dyDescent="0.25">
      <c r="AB460" s="60">
        <v>2019</v>
      </c>
      <c r="AC460" s="53" t="s">
        <v>62</v>
      </c>
      <c r="AD460" s="53" t="s">
        <v>76</v>
      </c>
      <c r="AE460" s="79">
        <v>1.3787</v>
      </c>
      <c r="AG460" s="60">
        <v>2024</v>
      </c>
      <c r="AH460" s="53" t="s">
        <v>40</v>
      </c>
      <c r="AI460" s="53" t="s">
        <v>50</v>
      </c>
      <c r="AJ460" s="79">
        <v>0.17219999999999999</v>
      </c>
      <c r="AK460" s="57">
        <f t="shared" si="31"/>
        <v>3</v>
      </c>
    </row>
    <row r="461" spans="28:37" x14ac:dyDescent="0.25">
      <c r="AB461" s="60">
        <v>2019</v>
      </c>
      <c r="AC461" s="53" t="s">
        <v>62</v>
      </c>
      <c r="AD461" s="53" t="s">
        <v>78</v>
      </c>
      <c r="AE461" s="79">
        <v>4.5057E-2</v>
      </c>
      <c r="AG461" s="60">
        <v>2024</v>
      </c>
      <c r="AH461" s="53" t="s">
        <v>44</v>
      </c>
      <c r="AI461" s="53" t="s">
        <v>50</v>
      </c>
      <c r="AJ461" s="79">
        <v>0.1739</v>
      </c>
      <c r="AK461" s="57">
        <f t="shared" si="31"/>
        <v>4</v>
      </c>
    </row>
    <row r="462" spans="28:37" x14ac:dyDescent="0.25">
      <c r="AB462" s="60">
        <v>2019</v>
      </c>
      <c r="AC462" s="53" t="s">
        <v>62</v>
      </c>
      <c r="AD462" s="53" t="s">
        <v>79</v>
      </c>
      <c r="AE462" s="79">
        <v>0.37040000000000001</v>
      </c>
      <c r="AG462" s="60">
        <v>2024</v>
      </c>
      <c r="AH462" s="53" t="s">
        <v>48</v>
      </c>
      <c r="AI462" s="53" t="s">
        <v>50</v>
      </c>
      <c r="AJ462" s="79">
        <v>0.17280000000000001</v>
      </c>
      <c r="AK462" s="57">
        <f t="shared" si="31"/>
        <v>5</v>
      </c>
    </row>
    <row r="463" spans="28:37" x14ac:dyDescent="0.25">
      <c r="AB463" s="60">
        <v>2019</v>
      </c>
      <c r="AC463" s="53" t="s">
        <v>62</v>
      </c>
      <c r="AD463" s="53" t="s">
        <v>80</v>
      </c>
      <c r="AE463" s="79">
        <v>5.8640000000000001E-5</v>
      </c>
      <c r="AG463" s="60">
        <v>2024</v>
      </c>
      <c r="AH463" s="53" t="s">
        <v>52</v>
      </c>
      <c r="AI463" s="53" t="s">
        <v>50</v>
      </c>
      <c r="AJ463" s="79">
        <v>0.17399999999999999</v>
      </c>
      <c r="AK463" s="57">
        <f t="shared" si="31"/>
        <v>6</v>
      </c>
    </row>
    <row r="464" spans="28:37" x14ac:dyDescent="0.25">
      <c r="AB464" s="60">
        <v>2019</v>
      </c>
      <c r="AC464" s="53" t="s">
        <v>65</v>
      </c>
      <c r="AD464" s="53" t="s">
        <v>46</v>
      </c>
      <c r="AE464" s="79">
        <v>1.504</v>
      </c>
      <c r="AG464" s="60">
        <v>2024</v>
      </c>
      <c r="AH464" s="53" t="s">
        <v>56</v>
      </c>
      <c r="AI464" s="53" t="s">
        <v>50</v>
      </c>
      <c r="AJ464" s="79">
        <v>0.17199999999999999</v>
      </c>
      <c r="AK464" s="57">
        <f t="shared" si="31"/>
        <v>7</v>
      </c>
    </row>
    <row r="465" spans="28:37" x14ac:dyDescent="0.25">
      <c r="AB465" s="60">
        <v>2019</v>
      </c>
      <c r="AC465" s="53" t="s">
        <v>65</v>
      </c>
      <c r="AD465" s="53" t="s">
        <v>71</v>
      </c>
      <c r="AE465" s="79">
        <v>1.7638</v>
      </c>
      <c r="AG465" s="60">
        <v>2024</v>
      </c>
      <c r="AH465" s="53" t="s">
        <v>58</v>
      </c>
      <c r="AI465" s="53" t="s">
        <v>50</v>
      </c>
      <c r="AJ465" s="79">
        <v>0.16719999999999999</v>
      </c>
      <c r="AK465" s="57">
        <f t="shared" si="31"/>
        <v>8</v>
      </c>
    </row>
    <row r="466" spans="28:37" x14ac:dyDescent="0.25">
      <c r="AB466" s="60">
        <v>2019</v>
      </c>
      <c r="AC466" s="53" t="s">
        <v>65</v>
      </c>
      <c r="AD466" s="53" t="s">
        <v>5</v>
      </c>
      <c r="AE466" s="79">
        <v>1.3660000000000001</v>
      </c>
      <c r="AG466" s="60">
        <v>2024</v>
      </c>
      <c r="AH466" s="53" t="s">
        <v>60</v>
      </c>
      <c r="AI466" s="53" t="s">
        <v>50</v>
      </c>
      <c r="AJ466" s="79">
        <v>0.1648</v>
      </c>
      <c r="AK466" s="57">
        <f t="shared" si="31"/>
        <v>9</v>
      </c>
    </row>
    <row r="467" spans="28:37" x14ac:dyDescent="0.25">
      <c r="AB467" s="60">
        <v>2019</v>
      </c>
      <c r="AC467" s="53" t="s">
        <v>65</v>
      </c>
      <c r="AD467" s="53" t="s">
        <v>33</v>
      </c>
      <c r="AE467" s="79">
        <v>0.92510000000000003</v>
      </c>
      <c r="AG467" s="60">
        <v>2024</v>
      </c>
      <c r="AH467" s="53" t="s">
        <v>62</v>
      </c>
      <c r="AI467" s="53" t="s">
        <v>50</v>
      </c>
      <c r="AJ467" s="79">
        <v>0.17050000000000001</v>
      </c>
      <c r="AK467" s="57">
        <f t="shared" si="31"/>
        <v>10</v>
      </c>
    </row>
    <row r="468" spans="28:37" x14ac:dyDescent="0.25">
      <c r="AB468" s="60">
        <v>2019</v>
      </c>
      <c r="AC468" s="53" t="s">
        <v>65</v>
      </c>
      <c r="AD468" s="53" t="s">
        <v>38</v>
      </c>
      <c r="AE468" s="79">
        <v>1.028</v>
      </c>
      <c r="AG468" s="60">
        <v>2024</v>
      </c>
      <c r="AH468" s="53" t="s">
        <v>65</v>
      </c>
      <c r="AI468" s="53" t="s">
        <v>50</v>
      </c>
      <c r="AJ468" s="79">
        <v>0.1721</v>
      </c>
      <c r="AK468" s="57">
        <f t="shared" si="31"/>
        <v>11</v>
      </c>
    </row>
    <row r="469" spans="28:37" x14ac:dyDescent="0.25">
      <c r="AB469" s="60">
        <v>2019</v>
      </c>
      <c r="AC469" s="53" t="s">
        <v>65</v>
      </c>
      <c r="AD469" s="53" t="s">
        <v>42</v>
      </c>
      <c r="AE469" s="79">
        <v>0.1943</v>
      </c>
      <c r="AG469" s="60">
        <v>2024</v>
      </c>
      <c r="AH469" s="53" t="s">
        <v>11</v>
      </c>
      <c r="AI469" s="53" t="s">
        <v>50</v>
      </c>
      <c r="AJ469" s="82">
        <v>0.17519999999999999</v>
      </c>
      <c r="AK469" s="57">
        <f t="shared" si="31"/>
        <v>12</v>
      </c>
    </row>
    <row r="470" spans="28:37" x14ac:dyDescent="0.25">
      <c r="AB470" s="60">
        <v>2019</v>
      </c>
      <c r="AC470" s="53" t="s">
        <v>65</v>
      </c>
      <c r="AD470" s="53" t="s">
        <v>50</v>
      </c>
      <c r="AE470" s="79">
        <v>0.17449999999999999</v>
      </c>
      <c r="AG470" s="60">
        <v>2025</v>
      </c>
      <c r="AH470" s="53" t="s">
        <v>8</v>
      </c>
      <c r="AI470" s="53" t="s">
        <v>50</v>
      </c>
      <c r="AJ470" s="79">
        <v>0.1739</v>
      </c>
      <c r="AK470" s="57">
        <f t="shared" si="31"/>
        <v>1</v>
      </c>
    </row>
    <row r="471" spans="28:37" x14ac:dyDescent="0.25">
      <c r="AB471" s="60">
        <v>2019</v>
      </c>
      <c r="AC471" s="53" t="s">
        <v>65</v>
      </c>
      <c r="AD471" s="53" t="s">
        <v>54</v>
      </c>
      <c r="AE471" s="79">
        <v>1.9047000000000001E-2</v>
      </c>
      <c r="AG471" s="60">
        <v>2025</v>
      </c>
      <c r="AH471" s="53" t="s">
        <v>36</v>
      </c>
      <c r="AI471" s="53" t="s">
        <v>50</v>
      </c>
      <c r="AJ471" s="79">
        <v>0.1734</v>
      </c>
      <c r="AK471" s="57">
        <f t="shared" si="31"/>
        <v>2</v>
      </c>
    </row>
    <row r="472" spans="28:37" x14ac:dyDescent="0.25">
      <c r="AB472" s="60">
        <v>2019</v>
      </c>
      <c r="AC472" s="53" t="s">
        <v>65</v>
      </c>
      <c r="AD472" s="53" t="s">
        <v>57</v>
      </c>
      <c r="AE472" s="79">
        <v>9.6860000000000004E-5</v>
      </c>
      <c r="AG472" s="60">
        <v>2025</v>
      </c>
      <c r="AH472" s="53" t="s">
        <v>40</v>
      </c>
      <c r="AI472" s="53" t="s">
        <v>50</v>
      </c>
      <c r="AJ472" s="79">
        <v>0.1724</v>
      </c>
      <c r="AK472" s="57">
        <f t="shared" si="31"/>
        <v>3</v>
      </c>
    </row>
    <row r="473" spans="28:37" x14ac:dyDescent="0.25">
      <c r="AB473" s="60">
        <v>2019</v>
      </c>
      <c r="AC473" s="53" t="s">
        <v>65</v>
      </c>
      <c r="AD473" s="53" t="s">
        <v>59</v>
      </c>
      <c r="AE473" s="79">
        <v>1.2475E-2</v>
      </c>
      <c r="AG473" s="60">
        <v>2025</v>
      </c>
      <c r="AH473" s="53" t="s">
        <v>44</v>
      </c>
      <c r="AI473" s="53" t="s">
        <v>50</v>
      </c>
      <c r="AJ473" s="79">
        <v>0.1686</v>
      </c>
      <c r="AK473" s="57">
        <f t="shared" si="31"/>
        <v>4</v>
      </c>
    </row>
    <row r="474" spans="28:37" x14ac:dyDescent="0.25">
      <c r="AB474" s="60">
        <v>2019</v>
      </c>
      <c r="AC474" s="53" t="s">
        <v>65</v>
      </c>
      <c r="AD474" s="53" t="s">
        <v>61</v>
      </c>
      <c r="AE474" s="79">
        <v>1.157E-3</v>
      </c>
      <c r="AG474" s="60">
        <v>2025</v>
      </c>
      <c r="AH474" s="53" t="s">
        <v>48</v>
      </c>
      <c r="AI474" s="53" t="s">
        <v>50</v>
      </c>
      <c r="AJ474" s="79">
        <v>0.1643</v>
      </c>
      <c r="AK474" s="57">
        <f t="shared" si="31"/>
        <v>5</v>
      </c>
    </row>
    <row r="475" spans="28:37" x14ac:dyDescent="0.25">
      <c r="AB475" s="60">
        <v>2019</v>
      </c>
      <c r="AC475" s="53" t="s">
        <v>65</v>
      </c>
      <c r="AD475" s="53" t="s">
        <v>64</v>
      </c>
      <c r="AE475" s="79">
        <v>0.32750000000000001</v>
      </c>
      <c r="AG475" s="60">
        <v>2025</v>
      </c>
      <c r="AH475" s="53" t="s">
        <v>52</v>
      </c>
      <c r="AI475" s="53" t="s">
        <v>50</v>
      </c>
      <c r="AJ475" s="79">
        <v>0.16250000000000001</v>
      </c>
      <c r="AK475" s="57">
        <f t="shared" si="31"/>
        <v>6</v>
      </c>
    </row>
    <row r="476" spans="28:37" x14ac:dyDescent="0.25">
      <c r="AB476" s="60">
        <v>2019</v>
      </c>
      <c r="AC476" s="53" t="s">
        <v>65</v>
      </c>
      <c r="AD476" s="53" t="s">
        <v>66</v>
      </c>
      <c r="AE476" s="79">
        <v>4.4763999999999998E-2</v>
      </c>
      <c r="AG476" s="60">
        <v>2025</v>
      </c>
      <c r="AH476" s="53" t="s">
        <v>56</v>
      </c>
      <c r="AI476" s="53" t="s">
        <v>50</v>
      </c>
      <c r="AJ476" s="79">
        <v>0.16489999999999999</v>
      </c>
      <c r="AK476" s="57">
        <f t="shared" si="31"/>
        <v>7</v>
      </c>
    </row>
    <row r="477" spans="28:37" x14ac:dyDescent="0.25">
      <c r="AB477" s="60">
        <v>2019</v>
      </c>
      <c r="AC477" s="53" t="s">
        <v>65</v>
      </c>
      <c r="AD477" s="53" t="s">
        <v>67</v>
      </c>
      <c r="AE477" s="79">
        <v>0.87760000000000005</v>
      </c>
      <c r="AG477" s="60">
        <v>2025</v>
      </c>
      <c r="AH477" s="53" t="s">
        <v>58</v>
      </c>
      <c r="AI477" s="53" t="s">
        <v>50</v>
      </c>
      <c r="AJ477" s="79">
        <v>0.16469999999999999</v>
      </c>
      <c r="AK477" s="57">
        <f t="shared" si="31"/>
        <v>8</v>
      </c>
    </row>
    <row r="478" spans="28:37" x14ac:dyDescent="0.25">
      <c r="AB478" s="60">
        <v>2019</v>
      </c>
      <c r="AC478" s="53" t="s">
        <v>65</v>
      </c>
      <c r="AD478" s="53" t="s">
        <v>69</v>
      </c>
      <c r="AE478" s="79">
        <v>2.6916000000000002E-2</v>
      </c>
      <c r="AG478" s="60">
        <v>2025</v>
      </c>
      <c r="AH478" s="53" t="s">
        <v>60</v>
      </c>
      <c r="AI478" s="53" t="s">
        <v>50</v>
      </c>
      <c r="AJ478" s="79">
        <v>0.16600000000000001</v>
      </c>
      <c r="AK478" s="57">
        <f t="shared" si="31"/>
        <v>9</v>
      </c>
    </row>
    <row r="479" spans="28:37" x14ac:dyDescent="0.25">
      <c r="AB479" s="60">
        <v>2019</v>
      </c>
      <c r="AC479" s="53" t="s">
        <v>65</v>
      </c>
      <c r="AD479" s="53" t="s">
        <v>73</v>
      </c>
      <c r="AE479" s="79">
        <v>0.37520000000000003</v>
      </c>
      <c r="AG479" s="60">
        <v>2025</v>
      </c>
      <c r="AH479" s="53" t="s">
        <v>62</v>
      </c>
      <c r="AI479" s="53" t="s">
        <v>50</v>
      </c>
      <c r="AJ479" s="79">
        <v>0.16739999999999999</v>
      </c>
      <c r="AK479" s="57">
        <f t="shared" si="31"/>
        <v>10</v>
      </c>
    </row>
    <row r="480" spans="28:37" x14ac:dyDescent="0.25">
      <c r="AB480" s="60">
        <v>2019</v>
      </c>
      <c r="AC480" s="53" t="s">
        <v>65</v>
      </c>
      <c r="AD480" s="53" t="s">
        <v>75</v>
      </c>
      <c r="AE480" s="79">
        <v>0.36430000000000001</v>
      </c>
      <c r="AG480" s="60">
        <v>2025</v>
      </c>
      <c r="AH480" s="53" t="s">
        <v>65</v>
      </c>
      <c r="AI480" s="53" t="s">
        <v>50</v>
      </c>
      <c r="AJ480" s="79">
        <v>0.1666</v>
      </c>
      <c r="AK480" s="57">
        <f t="shared" si="31"/>
        <v>11</v>
      </c>
    </row>
    <row r="481" spans="28:37" x14ac:dyDescent="0.25">
      <c r="AB481" s="60">
        <v>2019</v>
      </c>
      <c r="AC481" s="53" t="s">
        <v>65</v>
      </c>
      <c r="AD481" s="53" t="s">
        <v>76</v>
      </c>
      <c r="AE481" s="79">
        <v>1.3681000000000001</v>
      </c>
      <c r="AG481" s="60">
        <v>2025</v>
      </c>
      <c r="AH481" s="53" t="s">
        <v>11</v>
      </c>
      <c r="AI481" s="53" t="s">
        <v>50</v>
      </c>
      <c r="AJ481" s="79">
        <v>0.16500000000000001</v>
      </c>
      <c r="AK481" s="57">
        <f t="shared" si="31"/>
        <v>12</v>
      </c>
    </row>
    <row r="482" spans="28:37" x14ac:dyDescent="0.25">
      <c r="AB482" s="60">
        <v>2019</v>
      </c>
      <c r="AC482" s="53" t="s">
        <v>65</v>
      </c>
      <c r="AD482" s="53" t="s">
        <v>78</v>
      </c>
      <c r="AE482" s="79">
        <v>4.5178999999999997E-2</v>
      </c>
      <c r="AG482" s="60">
        <v>2018</v>
      </c>
      <c r="AH482" s="53" t="s">
        <v>8</v>
      </c>
      <c r="AI482" s="53" t="s">
        <v>54</v>
      </c>
      <c r="AJ482" s="79">
        <v>2.0566000000000001E-2</v>
      </c>
      <c r="AK482" s="57">
        <f t="shared" si="31"/>
        <v>1</v>
      </c>
    </row>
    <row r="483" spans="28:37" x14ac:dyDescent="0.25">
      <c r="AB483" s="60">
        <v>2019</v>
      </c>
      <c r="AC483" s="53" t="s">
        <v>65</v>
      </c>
      <c r="AD483" s="53" t="s">
        <v>79</v>
      </c>
      <c r="AE483" s="79">
        <v>0.37189999999999995</v>
      </c>
      <c r="AG483" s="60">
        <v>2018</v>
      </c>
      <c r="AH483" s="53" t="s">
        <v>36</v>
      </c>
      <c r="AI483" s="53" t="s">
        <v>54</v>
      </c>
      <c r="AJ483" s="79">
        <v>2.0365999999999999E-2</v>
      </c>
      <c r="AK483" s="57">
        <f t="shared" si="31"/>
        <v>2</v>
      </c>
    </row>
    <row r="484" spans="28:37" x14ac:dyDescent="0.25">
      <c r="AB484" s="60">
        <v>2019</v>
      </c>
      <c r="AC484" s="53" t="s">
        <v>65</v>
      </c>
      <c r="AD484" s="53" t="s">
        <v>80</v>
      </c>
      <c r="AE484" s="79">
        <v>5.893E-5</v>
      </c>
      <c r="AG484" s="60">
        <v>2018</v>
      </c>
      <c r="AH484" s="53" t="s">
        <v>40</v>
      </c>
      <c r="AI484" s="53" t="s">
        <v>54</v>
      </c>
      <c r="AJ484" s="79">
        <v>2.0129999999999999E-2</v>
      </c>
      <c r="AK484" s="57">
        <f t="shared" si="31"/>
        <v>3</v>
      </c>
    </row>
    <row r="485" spans="28:37" x14ac:dyDescent="0.25">
      <c r="AB485" s="60">
        <v>2019</v>
      </c>
      <c r="AC485" s="53" t="s">
        <v>11</v>
      </c>
      <c r="AD485" s="53" t="s">
        <v>46</v>
      </c>
      <c r="AE485" s="79">
        <v>1.5094000000000001</v>
      </c>
      <c r="AG485" s="60">
        <v>2018</v>
      </c>
      <c r="AH485" s="53" t="s">
        <v>44</v>
      </c>
      <c r="AI485" s="53" t="s">
        <v>54</v>
      </c>
      <c r="AJ485" s="79">
        <v>1.9871E-2</v>
      </c>
      <c r="AK485" s="57">
        <f t="shared" si="31"/>
        <v>4</v>
      </c>
    </row>
    <row r="486" spans="28:37" x14ac:dyDescent="0.25">
      <c r="AB486" s="60">
        <v>2019</v>
      </c>
      <c r="AC486" s="53" t="s">
        <v>11</v>
      </c>
      <c r="AD486" s="53" t="s">
        <v>71</v>
      </c>
      <c r="AE486" s="79">
        <v>1.7685999999999999</v>
      </c>
      <c r="AG486" s="60">
        <v>2018</v>
      </c>
      <c r="AH486" s="53" t="s">
        <v>48</v>
      </c>
      <c r="AI486" s="53" t="s">
        <v>54</v>
      </c>
      <c r="AJ486" s="79">
        <v>1.9870000000000002E-2</v>
      </c>
      <c r="AK486" s="57">
        <f t="shared" si="31"/>
        <v>5</v>
      </c>
    </row>
    <row r="487" spans="28:37" x14ac:dyDescent="0.25">
      <c r="AB487" s="60">
        <v>2019</v>
      </c>
      <c r="AC487" s="53" t="s">
        <v>11</v>
      </c>
      <c r="AD487" s="53" t="s">
        <v>5</v>
      </c>
      <c r="AE487" s="79">
        <v>1.3472</v>
      </c>
      <c r="AG487" s="60">
        <v>2018</v>
      </c>
      <c r="AH487" s="53" t="s">
        <v>52</v>
      </c>
      <c r="AI487" s="53" t="s">
        <v>54</v>
      </c>
      <c r="AJ487" s="79">
        <v>1.9897999999999999E-2</v>
      </c>
      <c r="AK487" s="57">
        <f t="shared" si="31"/>
        <v>6</v>
      </c>
    </row>
    <row r="488" spans="28:37" x14ac:dyDescent="0.25">
      <c r="AB488" s="60">
        <v>2019</v>
      </c>
      <c r="AC488" s="53" t="s">
        <v>11</v>
      </c>
      <c r="AD488" s="53" t="s">
        <v>33</v>
      </c>
      <c r="AE488" s="79">
        <v>0.94340000000000002</v>
      </c>
      <c r="AG488" s="60">
        <v>2018</v>
      </c>
      <c r="AH488" s="53" t="s">
        <v>56</v>
      </c>
      <c r="AI488" s="53" t="s">
        <v>54</v>
      </c>
      <c r="AJ488" s="79">
        <v>1.9838000000000001E-2</v>
      </c>
      <c r="AK488" s="57">
        <f t="shared" si="31"/>
        <v>7</v>
      </c>
    </row>
    <row r="489" spans="28:37" x14ac:dyDescent="0.25">
      <c r="AB489" s="60">
        <v>2019</v>
      </c>
      <c r="AC489" s="53" t="s">
        <v>11</v>
      </c>
      <c r="AD489" s="53" t="s">
        <v>38</v>
      </c>
      <c r="AE489" s="79">
        <v>1.0324</v>
      </c>
      <c r="AG489" s="60">
        <v>2018</v>
      </c>
      <c r="AH489" s="53" t="s">
        <v>58</v>
      </c>
      <c r="AI489" s="53" t="s">
        <v>54</v>
      </c>
      <c r="AJ489" s="79">
        <v>1.9281E-2</v>
      </c>
      <c r="AK489" s="57">
        <f t="shared" si="31"/>
        <v>8</v>
      </c>
    </row>
    <row r="490" spans="28:37" x14ac:dyDescent="0.25">
      <c r="AB490" s="60">
        <v>2019</v>
      </c>
      <c r="AC490" s="53" t="s">
        <v>11</v>
      </c>
      <c r="AD490" s="53" t="s">
        <v>42</v>
      </c>
      <c r="AE490" s="79">
        <v>0.19309999999999999</v>
      </c>
      <c r="AG490" s="60">
        <v>2018</v>
      </c>
      <c r="AH490" s="53" t="s">
        <v>60</v>
      </c>
      <c r="AI490" s="53" t="s">
        <v>54</v>
      </c>
      <c r="AJ490" s="79">
        <v>1.8849000000000001E-2</v>
      </c>
      <c r="AK490" s="57">
        <f t="shared" si="31"/>
        <v>9</v>
      </c>
    </row>
    <row r="491" spans="28:37" x14ac:dyDescent="0.25">
      <c r="AB491" s="60">
        <v>2019</v>
      </c>
      <c r="AC491" s="53" t="s">
        <v>11</v>
      </c>
      <c r="AD491" s="53" t="s">
        <v>50</v>
      </c>
      <c r="AE491" s="79">
        <v>0.17309999999999998</v>
      </c>
      <c r="AG491" s="60">
        <v>2018</v>
      </c>
      <c r="AH491" s="53" t="s">
        <v>62</v>
      </c>
      <c r="AI491" s="53" t="s">
        <v>54</v>
      </c>
      <c r="AJ491" s="79">
        <v>1.8745000000000001E-2</v>
      </c>
      <c r="AK491" s="57">
        <f t="shared" si="31"/>
        <v>10</v>
      </c>
    </row>
    <row r="492" spans="28:37" x14ac:dyDescent="0.25">
      <c r="AB492" s="60">
        <v>2019</v>
      </c>
      <c r="AC492" s="53" t="s">
        <v>11</v>
      </c>
      <c r="AD492" s="53" t="s">
        <v>54</v>
      </c>
      <c r="AE492" s="79">
        <v>1.8907E-2</v>
      </c>
      <c r="AG492" s="60">
        <v>2018</v>
      </c>
      <c r="AH492" s="53" t="s">
        <v>65</v>
      </c>
      <c r="AI492" s="53" t="s">
        <v>54</v>
      </c>
      <c r="AJ492" s="79">
        <v>1.9663E-2</v>
      </c>
      <c r="AK492" s="57">
        <f t="shared" si="31"/>
        <v>11</v>
      </c>
    </row>
    <row r="493" spans="28:37" x14ac:dyDescent="0.25">
      <c r="AB493" s="60">
        <v>2019</v>
      </c>
      <c r="AC493" s="53" t="s">
        <v>11</v>
      </c>
      <c r="AD493" s="53" t="s">
        <v>57</v>
      </c>
      <c r="AE493" s="79">
        <v>9.7009999999999994E-5</v>
      </c>
      <c r="AG493" s="60">
        <v>2018</v>
      </c>
      <c r="AH493" s="53" t="s">
        <v>11</v>
      </c>
      <c r="AI493" s="53" t="s">
        <v>54</v>
      </c>
      <c r="AJ493" s="79">
        <v>1.9542E-2</v>
      </c>
      <c r="AK493" s="57">
        <f t="shared" si="31"/>
        <v>12</v>
      </c>
    </row>
    <row r="494" spans="28:37" x14ac:dyDescent="0.25">
      <c r="AB494" s="60">
        <v>2019</v>
      </c>
      <c r="AC494" s="53" t="s">
        <v>11</v>
      </c>
      <c r="AD494" s="53" t="s">
        <v>59</v>
      </c>
      <c r="AE494" s="79">
        <v>1.2397999999999999E-2</v>
      </c>
      <c r="AG494" s="60">
        <v>2019</v>
      </c>
      <c r="AH494" s="53" t="s">
        <v>8</v>
      </c>
      <c r="AI494" s="53" t="s">
        <v>54</v>
      </c>
      <c r="AJ494" s="79">
        <v>1.8980999999999998E-2</v>
      </c>
      <c r="AK494" s="57">
        <f t="shared" si="31"/>
        <v>1</v>
      </c>
    </row>
    <row r="495" spans="28:37" x14ac:dyDescent="0.25">
      <c r="AB495" s="60">
        <v>2019</v>
      </c>
      <c r="AC495" s="53" t="s">
        <v>11</v>
      </c>
      <c r="AD495" s="53" t="s">
        <v>61</v>
      </c>
      <c r="AE495" s="79">
        <v>1.1659999999999999E-3</v>
      </c>
      <c r="AG495" s="60">
        <v>2019</v>
      </c>
      <c r="AH495" s="53" t="s">
        <v>36</v>
      </c>
      <c r="AI495" s="53" t="s">
        <v>54</v>
      </c>
      <c r="AJ495" s="79">
        <v>1.8949000000000001E-2</v>
      </c>
      <c r="AK495" s="57">
        <f t="shared" si="31"/>
        <v>2</v>
      </c>
    </row>
    <row r="496" spans="28:37" x14ac:dyDescent="0.25">
      <c r="AB496" s="60">
        <v>2019</v>
      </c>
      <c r="AC496" s="53" t="s">
        <v>11</v>
      </c>
      <c r="AD496" s="53" t="s">
        <v>64</v>
      </c>
      <c r="AE496" s="79">
        <v>0.32919999999999999</v>
      </c>
      <c r="AG496" s="60">
        <v>2019</v>
      </c>
      <c r="AH496" s="53" t="s">
        <v>40</v>
      </c>
      <c r="AI496" s="53" t="s">
        <v>54</v>
      </c>
      <c r="AJ496" s="79">
        <v>1.9604999999999997E-2</v>
      </c>
      <c r="AK496" s="57">
        <f t="shared" si="31"/>
        <v>3</v>
      </c>
    </row>
    <row r="497" spans="28:37" x14ac:dyDescent="0.25">
      <c r="AB497" s="60">
        <v>2019</v>
      </c>
      <c r="AC497" s="53" t="s">
        <v>11</v>
      </c>
      <c r="AD497" s="53" t="s">
        <v>66</v>
      </c>
      <c r="AE497" s="79">
        <v>4.4912000000000001E-2</v>
      </c>
      <c r="AG497" s="60">
        <v>2019</v>
      </c>
      <c r="AH497" s="53" t="s">
        <v>44</v>
      </c>
      <c r="AI497" s="53" t="s">
        <v>54</v>
      </c>
      <c r="AJ497" s="79">
        <v>1.9517E-2</v>
      </c>
      <c r="AK497" s="57">
        <f t="shared" si="31"/>
        <v>4</v>
      </c>
    </row>
    <row r="498" spans="28:37" x14ac:dyDescent="0.25">
      <c r="AB498" s="60">
        <v>2019</v>
      </c>
      <c r="AC498" s="53" t="s">
        <v>11</v>
      </c>
      <c r="AD498" s="53" t="s">
        <v>67</v>
      </c>
      <c r="AE498" s="79">
        <v>0.90629999999999999</v>
      </c>
      <c r="AG498" s="60">
        <v>2019</v>
      </c>
      <c r="AH498" s="53" t="s">
        <v>48</v>
      </c>
      <c r="AI498" s="53" t="s">
        <v>54</v>
      </c>
      <c r="AJ498" s="79">
        <v>1.9769999999999999E-2</v>
      </c>
      <c r="AK498" s="57">
        <f t="shared" si="31"/>
        <v>5</v>
      </c>
    </row>
    <row r="499" spans="28:37" x14ac:dyDescent="0.25">
      <c r="AB499" s="60">
        <v>2019</v>
      </c>
      <c r="AC499" s="53" t="s">
        <v>11</v>
      </c>
      <c r="AD499" s="53" t="s">
        <v>69</v>
      </c>
      <c r="AE499" s="79">
        <v>2.6571999999999998E-2</v>
      </c>
      <c r="AG499" s="60">
        <v>2019</v>
      </c>
      <c r="AH499" s="53" t="s">
        <v>52</v>
      </c>
      <c r="AI499" s="53" t="s">
        <v>54</v>
      </c>
      <c r="AJ499" s="79">
        <v>1.9628E-2</v>
      </c>
      <c r="AK499" s="57">
        <f t="shared" si="31"/>
        <v>6</v>
      </c>
    </row>
    <row r="500" spans="28:37" x14ac:dyDescent="0.25">
      <c r="AB500" s="60">
        <v>2019</v>
      </c>
      <c r="AC500" s="53" t="s">
        <v>11</v>
      </c>
      <c r="AD500" s="53" t="s">
        <v>73</v>
      </c>
      <c r="AE500" s="79">
        <v>0.36780000000000002</v>
      </c>
      <c r="AG500" s="60">
        <v>2019</v>
      </c>
      <c r="AH500" s="53" t="s">
        <v>56</v>
      </c>
      <c r="AI500" s="53" t="s">
        <v>54</v>
      </c>
      <c r="AJ500" s="79">
        <v>1.9876999999999999E-2</v>
      </c>
      <c r="AK500" s="57">
        <f t="shared" si="31"/>
        <v>7</v>
      </c>
    </row>
    <row r="501" spans="28:37" x14ac:dyDescent="0.25">
      <c r="AB501" s="60">
        <v>2019</v>
      </c>
      <c r="AC501" s="53" t="s">
        <v>11</v>
      </c>
      <c r="AD501" s="53" t="s">
        <v>75</v>
      </c>
      <c r="AE501" s="79">
        <v>0.35909999999999997</v>
      </c>
      <c r="AG501" s="60">
        <v>2019</v>
      </c>
      <c r="AH501" s="53" t="s">
        <v>58</v>
      </c>
      <c r="AI501" s="53" t="s">
        <v>54</v>
      </c>
      <c r="AJ501" s="79">
        <v>1.9372E-2</v>
      </c>
      <c r="AK501" s="57">
        <f t="shared" si="31"/>
        <v>8</v>
      </c>
    </row>
    <row r="502" spans="28:37" x14ac:dyDescent="0.25">
      <c r="AB502" s="60">
        <v>2019</v>
      </c>
      <c r="AC502" s="53" t="s">
        <v>11</v>
      </c>
      <c r="AD502" s="53" t="s">
        <v>76</v>
      </c>
      <c r="AE502" s="79">
        <v>1.3919999999999999</v>
      </c>
      <c r="AG502" s="60">
        <v>2019</v>
      </c>
      <c r="AH502" s="53" t="s">
        <v>60</v>
      </c>
      <c r="AI502" s="53" t="s">
        <v>54</v>
      </c>
      <c r="AJ502" s="79">
        <v>1.9605999999999998E-2</v>
      </c>
      <c r="AK502" s="57">
        <f t="shared" si="31"/>
        <v>9</v>
      </c>
    </row>
    <row r="503" spans="28:37" x14ac:dyDescent="0.25">
      <c r="AB503" s="60">
        <v>2019</v>
      </c>
      <c r="AC503" s="53" t="s">
        <v>11</v>
      </c>
      <c r="AD503" s="53" t="s">
        <v>78</v>
      </c>
      <c r="AE503" s="79">
        <v>4.5124999999999998E-2</v>
      </c>
      <c r="AG503" s="60">
        <v>2019</v>
      </c>
      <c r="AH503" s="53" t="s">
        <v>62</v>
      </c>
      <c r="AI503" s="53" t="s">
        <v>54</v>
      </c>
      <c r="AJ503" s="79">
        <v>1.9213000000000001E-2</v>
      </c>
      <c r="AK503" s="57">
        <f t="shared" si="31"/>
        <v>10</v>
      </c>
    </row>
    <row r="504" spans="28:37" x14ac:dyDescent="0.25">
      <c r="AB504" s="60">
        <v>2019</v>
      </c>
      <c r="AC504" s="53" t="s">
        <v>11</v>
      </c>
      <c r="AD504" s="53" t="s">
        <v>79</v>
      </c>
      <c r="AE504" s="79">
        <v>0.36680000000000001</v>
      </c>
      <c r="AG504" s="60">
        <v>2019</v>
      </c>
      <c r="AH504" s="53" t="s">
        <v>65</v>
      </c>
      <c r="AI504" s="53" t="s">
        <v>54</v>
      </c>
      <c r="AJ504" s="79">
        <v>1.9047000000000001E-2</v>
      </c>
      <c r="AK504" s="57">
        <f t="shared" si="31"/>
        <v>11</v>
      </c>
    </row>
    <row r="505" spans="28:37" x14ac:dyDescent="0.25">
      <c r="AB505" s="60">
        <v>2019</v>
      </c>
      <c r="AC505" s="53" t="s">
        <v>11</v>
      </c>
      <c r="AD505" s="53" t="s">
        <v>80</v>
      </c>
      <c r="AE505" s="79">
        <v>5.8139999999999996E-5</v>
      </c>
      <c r="AG505" s="60">
        <v>2019</v>
      </c>
      <c r="AH505" s="53" t="s">
        <v>11</v>
      </c>
      <c r="AI505" s="53" t="s">
        <v>54</v>
      </c>
      <c r="AJ505" s="79">
        <v>1.8907E-2</v>
      </c>
      <c r="AK505" s="57">
        <f t="shared" si="31"/>
        <v>12</v>
      </c>
    </row>
    <row r="506" spans="28:37" x14ac:dyDescent="0.25">
      <c r="AB506" s="60">
        <v>2020</v>
      </c>
      <c r="AC506" s="53" t="s">
        <v>8</v>
      </c>
      <c r="AD506" s="53" t="s">
        <v>46</v>
      </c>
      <c r="AE506" s="80">
        <v>1.5014000000000001</v>
      </c>
      <c r="AG506" s="60">
        <v>2020</v>
      </c>
      <c r="AH506" s="53" t="s">
        <v>8</v>
      </c>
      <c r="AI506" s="53" t="s">
        <v>54</v>
      </c>
      <c r="AJ506" s="80">
        <v>1.9064000000000001E-2</v>
      </c>
      <c r="AK506" s="57">
        <f t="shared" si="31"/>
        <v>1</v>
      </c>
    </row>
    <row r="507" spans="28:37" x14ac:dyDescent="0.25">
      <c r="AB507" s="60">
        <v>2020</v>
      </c>
      <c r="AC507" s="53" t="s">
        <v>8</v>
      </c>
      <c r="AD507" s="53" t="s">
        <v>71</v>
      </c>
      <c r="AE507" s="80">
        <v>1.7833000000000001</v>
      </c>
      <c r="AG507" s="60">
        <v>2020</v>
      </c>
      <c r="AH507" s="53" t="s">
        <v>36</v>
      </c>
      <c r="AI507" s="53" t="s">
        <v>54</v>
      </c>
      <c r="AJ507" s="80">
        <v>1.9438E-2</v>
      </c>
      <c r="AK507" s="57">
        <f t="shared" si="31"/>
        <v>2</v>
      </c>
    </row>
    <row r="508" spans="28:37" x14ac:dyDescent="0.25">
      <c r="AB508" s="60">
        <v>2020</v>
      </c>
      <c r="AC508" s="53" t="s">
        <v>8</v>
      </c>
      <c r="AD508" s="53" t="s">
        <v>5</v>
      </c>
      <c r="AE508" s="80">
        <v>1.3619000000000001</v>
      </c>
      <c r="AG508" s="60">
        <v>2020</v>
      </c>
      <c r="AH508" s="53" t="s">
        <v>40</v>
      </c>
      <c r="AI508" s="53" t="s">
        <v>54</v>
      </c>
      <c r="AJ508" s="80">
        <v>1.8876E-2</v>
      </c>
      <c r="AK508" s="57">
        <f t="shared" si="31"/>
        <v>3</v>
      </c>
    </row>
    <row r="509" spans="28:37" x14ac:dyDescent="0.25">
      <c r="AB509" s="60">
        <v>2020</v>
      </c>
      <c r="AC509" s="53" t="s">
        <v>8</v>
      </c>
      <c r="AD509" s="53" t="s">
        <v>33</v>
      </c>
      <c r="AE509" s="80">
        <v>0.91420000000000001</v>
      </c>
      <c r="AG509" s="60">
        <v>2020</v>
      </c>
      <c r="AH509" s="53" t="s">
        <v>44</v>
      </c>
      <c r="AI509" s="53" t="s">
        <v>54</v>
      </c>
      <c r="AJ509" s="80">
        <v>1.8755999999999998E-2</v>
      </c>
      <c r="AK509" s="57">
        <f t="shared" si="31"/>
        <v>4</v>
      </c>
    </row>
    <row r="510" spans="28:37" x14ac:dyDescent="0.25">
      <c r="AB510" s="60">
        <v>2020</v>
      </c>
      <c r="AC510" s="53" t="s">
        <v>8</v>
      </c>
      <c r="AD510" s="53" t="s">
        <v>38</v>
      </c>
      <c r="AE510" s="80">
        <v>1.0314000000000001</v>
      </c>
      <c r="AG510" s="60">
        <v>2020</v>
      </c>
      <c r="AH510" s="53" t="s">
        <v>48</v>
      </c>
      <c r="AI510" s="53" t="s">
        <v>54</v>
      </c>
      <c r="AJ510" s="79">
        <v>1.8683000000000002E-2</v>
      </c>
      <c r="AK510" s="57">
        <f t="shared" si="31"/>
        <v>5</v>
      </c>
    </row>
    <row r="511" spans="28:37" x14ac:dyDescent="0.25">
      <c r="AB511" s="60">
        <v>2020</v>
      </c>
      <c r="AC511" s="53" t="s">
        <v>8</v>
      </c>
      <c r="AD511" s="53" t="s">
        <v>42</v>
      </c>
      <c r="AE511" s="80">
        <v>0.1963</v>
      </c>
      <c r="AG511" s="60">
        <v>2020</v>
      </c>
      <c r="AH511" s="53" t="s">
        <v>52</v>
      </c>
      <c r="AI511" s="53" t="s">
        <v>54</v>
      </c>
      <c r="AJ511" s="80">
        <v>1.8460000000000001E-2</v>
      </c>
      <c r="AK511" s="57">
        <f t="shared" si="31"/>
        <v>6</v>
      </c>
    </row>
    <row r="512" spans="28:37" x14ac:dyDescent="0.25">
      <c r="AB512" s="60">
        <v>2020</v>
      </c>
      <c r="AC512" s="53" t="s">
        <v>8</v>
      </c>
      <c r="AD512" s="53" t="s">
        <v>50</v>
      </c>
      <c r="AE512" s="80">
        <v>0.17530000000000001</v>
      </c>
      <c r="AG512" s="60">
        <v>2020</v>
      </c>
      <c r="AH512" s="53" t="s">
        <v>56</v>
      </c>
      <c r="AI512" s="53" t="s">
        <v>54</v>
      </c>
      <c r="AJ512" s="79">
        <v>1.8378000000000002E-2</v>
      </c>
      <c r="AK512" s="57">
        <f t="shared" si="31"/>
        <v>7</v>
      </c>
    </row>
    <row r="513" spans="28:37" x14ac:dyDescent="0.25">
      <c r="AB513" s="60">
        <v>2020</v>
      </c>
      <c r="AC513" s="53" t="s">
        <v>8</v>
      </c>
      <c r="AD513" s="53" t="s">
        <v>54</v>
      </c>
      <c r="AE513" s="80">
        <v>1.9064000000000001E-2</v>
      </c>
      <c r="AG513" s="60">
        <v>2020</v>
      </c>
      <c r="AH513" s="53" t="s">
        <v>58</v>
      </c>
      <c r="AI513" s="53" t="s">
        <v>54</v>
      </c>
      <c r="AJ513" s="79">
        <v>1.8564000000000001E-2</v>
      </c>
      <c r="AK513" s="57">
        <f t="shared" si="31"/>
        <v>8</v>
      </c>
    </row>
    <row r="514" spans="28:37" x14ac:dyDescent="0.25">
      <c r="AB514" s="60">
        <v>2020</v>
      </c>
      <c r="AC514" s="53" t="s">
        <v>8</v>
      </c>
      <c r="AD514" s="53" t="s">
        <v>57</v>
      </c>
      <c r="AE514" s="80">
        <v>9.9740000000000004E-5</v>
      </c>
      <c r="AG514" s="60">
        <v>2020</v>
      </c>
      <c r="AH514" s="53" t="s">
        <v>60</v>
      </c>
      <c r="AI514" s="53" t="s">
        <v>54</v>
      </c>
      <c r="AJ514" s="79">
        <v>1.8562000000000002E-2</v>
      </c>
      <c r="AK514" s="57">
        <f t="shared" ref="AK514:AK577" si="32">VLOOKUP(AH514,AM:AN,2,FALSE)</f>
        <v>9</v>
      </c>
    </row>
    <row r="515" spans="28:37" x14ac:dyDescent="0.25">
      <c r="AB515" s="60">
        <v>2020</v>
      </c>
      <c r="AC515" s="53" t="s">
        <v>8</v>
      </c>
      <c r="AD515" s="53" t="s">
        <v>59</v>
      </c>
      <c r="AE515" s="80">
        <v>1.2485999999999999E-2</v>
      </c>
      <c r="AG515" s="60">
        <v>2020</v>
      </c>
      <c r="AH515" s="53" t="s">
        <v>62</v>
      </c>
      <c r="AI515" s="53" t="s">
        <v>54</v>
      </c>
      <c r="AJ515" s="79">
        <v>1.8366E-2</v>
      </c>
      <c r="AK515" s="57">
        <f t="shared" si="32"/>
        <v>10</v>
      </c>
    </row>
    <row r="516" spans="28:37" x14ac:dyDescent="0.25">
      <c r="AB516" s="60">
        <v>2020</v>
      </c>
      <c r="AC516" s="53" t="s">
        <v>8</v>
      </c>
      <c r="AD516" s="53" t="s">
        <v>61</v>
      </c>
      <c r="AE516" s="80">
        <v>1.1459999999999999E-3</v>
      </c>
      <c r="AG516" s="60">
        <v>2020</v>
      </c>
      <c r="AH516" s="53" t="s">
        <v>65</v>
      </c>
      <c r="AI516" s="53" t="s">
        <v>54</v>
      </c>
      <c r="AJ516" s="79">
        <v>1.8071E-2</v>
      </c>
      <c r="AK516" s="57">
        <f t="shared" si="32"/>
        <v>11</v>
      </c>
    </row>
    <row r="517" spans="28:37" x14ac:dyDescent="0.25">
      <c r="AB517" s="60">
        <v>2020</v>
      </c>
      <c r="AC517" s="53" t="s">
        <v>8</v>
      </c>
      <c r="AD517" s="53" t="s">
        <v>64</v>
      </c>
      <c r="AE517" s="80">
        <v>0.33310000000000001</v>
      </c>
      <c r="AG517" s="60">
        <v>2020</v>
      </c>
      <c r="AH517" s="53" t="s">
        <v>11</v>
      </c>
      <c r="AI517" s="53" t="s">
        <v>54</v>
      </c>
      <c r="AJ517" s="79">
        <v>1.8062000000000002E-2</v>
      </c>
      <c r="AK517" s="57">
        <f t="shared" si="32"/>
        <v>12</v>
      </c>
    </row>
    <row r="518" spans="28:37" x14ac:dyDescent="0.25">
      <c r="AB518" s="60">
        <v>2020</v>
      </c>
      <c r="AC518" s="53" t="s">
        <v>8</v>
      </c>
      <c r="AD518" s="53" t="s">
        <v>66</v>
      </c>
      <c r="AE518" s="80">
        <v>4.5038000000000002E-2</v>
      </c>
      <c r="AG518" s="60">
        <v>2021</v>
      </c>
      <c r="AH518" s="53" t="s">
        <v>8</v>
      </c>
      <c r="AI518" s="53" t="s">
        <v>54</v>
      </c>
      <c r="AJ518" s="81">
        <v>1.8244E-2</v>
      </c>
      <c r="AK518" s="57">
        <f t="shared" si="32"/>
        <v>1</v>
      </c>
    </row>
    <row r="519" spans="28:37" x14ac:dyDescent="0.25">
      <c r="AB519" s="60">
        <v>2020</v>
      </c>
      <c r="AC519" s="53" t="s">
        <v>8</v>
      </c>
      <c r="AD519" s="53" t="s">
        <v>67</v>
      </c>
      <c r="AE519" s="80">
        <v>0.88239999999999996</v>
      </c>
      <c r="AG519" s="60">
        <v>2021</v>
      </c>
      <c r="AH519" s="53" t="s">
        <v>36</v>
      </c>
      <c r="AI519" s="53" t="s">
        <v>54</v>
      </c>
      <c r="AJ519" s="81">
        <v>1.8187999999999999E-2</v>
      </c>
      <c r="AK519" s="57">
        <f t="shared" si="32"/>
        <v>2</v>
      </c>
    </row>
    <row r="520" spans="28:37" x14ac:dyDescent="0.25">
      <c r="AB520" s="60">
        <v>2020</v>
      </c>
      <c r="AC520" s="53" t="s">
        <v>8</v>
      </c>
      <c r="AD520" s="53" t="s">
        <v>69</v>
      </c>
      <c r="AE520" s="80">
        <v>2.6781000000000003E-2</v>
      </c>
      <c r="AG520" s="60">
        <v>2021</v>
      </c>
      <c r="AH520" s="53" t="s">
        <v>40</v>
      </c>
      <c r="AI520" s="53" t="s">
        <v>54</v>
      </c>
      <c r="AJ520" s="81">
        <v>1.8327E-2</v>
      </c>
      <c r="AK520" s="57">
        <f t="shared" si="32"/>
        <v>3</v>
      </c>
    </row>
    <row r="521" spans="28:37" x14ac:dyDescent="0.25">
      <c r="AB521" s="60">
        <v>2020</v>
      </c>
      <c r="AC521" s="53" t="s">
        <v>8</v>
      </c>
      <c r="AD521" s="53" t="s">
        <v>73</v>
      </c>
      <c r="AE521" s="80">
        <v>0.37180000000000002</v>
      </c>
      <c r="AG521" s="60">
        <v>2021</v>
      </c>
      <c r="AH521" s="53" t="s">
        <v>44</v>
      </c>
      <c r="AI521" s="53" t="s">
        <v>54</v>
      </c>
      <c r="AJ521" s="81">
        <v>1.7881000000000001E-2</v>
      </c>
      <c r="AK521" s="57">
        <f t="shared" si="32"/>
        <v>4</v>
      </c>
    </row>
    <row r="522" spans="28:37" x14ac:dyDescent="0.25">
      <c r="AB522" s="60">
        <v>2020</v>
      </c>
      <c r="AC522" s="53" t="s">
        <v>8</v>
      </c>
      <c r="AD522" s="53" t="s">
        <v>75</v>
      </c>
      <c r="AE522" s="80">
        <v>0.36299999999999999</v>
      </c>
      <c r="AG522" s="60">
        <v>2021</v>
      </c>
      <c r="AH522" s="53" t="s">
        <v>48</v>
      </c>
      <c r="AI522" s="53" t="s">
        <v>54</v>
      </c>
      <c r="AJ522" s="81">
        <v>1.8263999999999999E-2</v>
      </c>
      <c r="AK522" s="57">
        <f t="shared" si="32"/>
        <v>5</v>
      </c>
    </row>
    <row r="523" spans="28:37" x14ac:dyDescent="0.25">
      <c r="AB523" s="60">
        <v>2020</v>
      </c>
      <c r="AC523" s="53" t="s">
        <v>8</v>
      </c>
      <c r="AD523" s="53" t="s">
        <v>76</v>
      </c>
      <c r="AE523" s="80">
        <v>1.4031</v>
      </c>
      <c r="AG523" s="60">
        <v>2021</v>
      </c>
      <c r="AH523" s="53" t="s">
        <v>52</v>
      </c>
      <c r="AI523" s="53" t="s">
        <v>54</v>
      </c>
      <c r="AJ523" s="81">
        <v>1.8109E-2</v>
      </c>
      <c r="AK523" s="57">
        <f t="shared" si="32"/>
        <v>6</v>
      </c>
    </row>
    <row r="524" spans="28:37" x14ac:dyDescent="0.25">
      <c r="AB524" s="60">
        <v>2020</v>
      </c>
      <c r="AC524" s="53" t="s">
        <v>8</v>
      </c>
      <c r="AD524" s="53" t="s">
        <v>78</v>
      </c>
      <c r="AE524" s="80">
        <v>4.3727999999999996E-2</v>
      </c>
      <c r="AG524" s="60">
        <v>2021</v>
      </c>
      <c r="AH524" s="53" t="s">
        <v>56</v>
      </c>
      <c r="AI524" s="53" t="s">
        <v>54</v>
      </c>
      <c r="AJ524" s="80">
        <v>1.8207000000000001E-2</v>
      </c>
      <c r="AK524" s="57">
        <f t="shared" si="32"/>
        <v>7</v>
      </c>
    </row>
    <row r="525" spans="28:37" x14ac:dyDescent="0.25">
      <c r="AB525" s="60">
        <v>2020</v>
      </c>
      <c r="AC525" s="53" t="s">
        <v>8</v>
      </c>
      <c r="AD525" s="53" t="s">
        <v>79</v>
      </c>
      <c r="AE525" s="80">
        <v>0.37079999999999996</v>
      </c>
      <c r="AG525" s="60">
        <v>2021</v>
      </c>
      <c r="AH525" s="53" t="s">
        <v>58</v>
      </c>
      <c r="AI525" s="53" t="s">
        <v>54</v>
      </c>
      <c r="AJ525" s="80">
        <v>1.8357999999999999E-2</v>
      </c>
      <c r="AK525" s="57">
        <f t="shared" si="32"/>
        <v>8</v>
      </c>
    </row>
    <row r="526" spans="28:37" x14ac:dyDescent="0.25">
      <c r="AB526" s="60">
        <v>2020</v>
      </c>
      <c r="AC526" s="53" t="s">
        <v>8</v>
      </c>
      <c r="AD526" s="53" t="s">
        <v>80</v>
      </c>
      <c r="AE526" s="80">
        <v>5.8640000000000001E-5</v>
      </c>
      <c r="AG526" s="60">
        <v>2021</v>
      </c>
      <c r="AH526" s="53" t="s">
        <v>60</v>
      </c>
      <c r="AI526" s="53" t="s">
        <v>54</v>
      </c>
      <c r="AJ526" s="80">
        <v>1.8332000000000001E-2</v>
      </c>
      <c r="AK526" s="57">
        <f t="shared" si="32"/>
        <v>9</v>
      </c>
    </row>
    <row r="527" spans="28:37" x14ac:dyDescent="0.25">
      <c r="AB527" s="60">
        <v>2020</v>
      </c>
      <c r="AC527" s="53" t="s">
        <v>36</v>
      </c>
      <c r="AD527" s="53" t="s">
        <v>46</v>
      </c>
      <c r="AE527" s="80">
        <v>1.5357000000000001</v>
      </c>
      <c r="AG527" s="60">
        <v>2021</v>
      </c>
      <c r="AH527" s="53" t="s">
        <v>62</v>
      </c>
      <c r="AI527" s="53" t="s">
        <v>54</v>
      </c>
      <c r="AJ527" s="80">
        <v>1.7971000000000001E-2</v>
      </c>
      <c r="AK527" s="57">
        <f t="shared" si="32"/>
        <v>10</v>
      </c>
    </row>
    <row r="528" spans="28:37" x14ac:dyDescent="0.25">
      <c r="AB528" s="60">
        <v>2020</v>
      </c>
      <c r="AC528" s="53" t="s">
        <v>36</v>
      </c>
      <c r="AD528" s="53" t="s">
        <v>71</v>
      </c>
      <c r="AE528" s="80">
        <v>1.7992999999999999</v>
      </c>
      <c r="AG528" s="60">
        <v>2021</v>
      </c>
      <c r="AH528" s="53" t="s">
        <v>65</v>
      </c>
      <c r="AI528" s="53" t="s">
        <v>54</v>
      </c>
      <c r="AJ528" s="80">
        <v>1.8260999999999999E-2</v>
      </c>
      <c r="AK528" s="57">
        <f t="shared" si="32"/>
        <v>11</v>
      </c>
    </row>
    <row r="529" spans="28:37" x14ac:dyDescent="0.25">
      <c r="AB529" s="60">
        <v>2020</v>
      </c>
      <c r="AC529" s="53" t="s">
        <v>36</v>
      </c>
      <c r="AD529" s="53" t="s">
        <v>5</v>
      </c>
      <c r="AE529" s="80">
        <v>1.3976999999999999</v>
      </c>
      <c r="AG529" s="60">
        <v>2021</v>
      </c>
      <c r="AH529" s="53" t="s">
        <v>11</v>
      </c>
      <c r="AI529" s="53" t="s">
        <v>54</v>
      </c>
      <c r="AJ529" s="80">
        <v>1.8159999999999999E-2</v>
      </c>
      <c r="AK529" s="57">
        <f t="shared" si="32"/>
        <v>12</v>
      </c>
    </row>
    <row r="530" spans="28:37" x14ac:dyDescent="0.25">
      <c r="AB530" s="60">
        <v>2020</v>
      </c>
      <c r="AC530" s="53" t="s">
        <v>36</v>
      </c>
      <c r="AD530" s="53" t="s">
        <v>33</v>
      </c>
      <c r="AE530" s="80">
        <v>0.91349999999999998</v>
      </c>
      <c r="AG530" s="60">
        <v>2022</v>
      </c>
      <c r="AH530" s="53" t="s">
        <v>8</v>
      </c>
      <c r="AI530" s="53" t="s">
        <v>54</v>
      </c>
      <c r="AJ530" s="80">
        <v>1.8083000000000002E-2</v>
      </c>
      <c r="AK530" s="57">
        <f t="shared" si="32"/>
        <v>1</v>
      </c>
    </row>
    <row r="531" spans="28:37" x14ac:dyDescent="0.25">
      <c r="AB531" s="60">
        <v>2020</v>
      </c>
      <c r="AC531" s="53" t="s">
        <v>36</v>
      </c>
      <c r="AD531" s="53" t="s">
        <v>38</v>
      </c>
      <c r="AE531" s="80">
        <v>1.0399</v>
      </c>
      <c r="AG531" s="60">
        <v>2022</v>
      </c>
      <c r="AH531" s="53" t="s">
        <v>36</v>
      </c>
      <c r="AI531" s="53" t="s">
        <v>54</v>
      </c>
      <c r="AJ531" s="80">
        <v>1.7951999999999999E-2</v>
      </c>
      <c r="AK531" s="57">
        <f t="shared" si="32"/>
        <v>2</v>
      </c>
    </row>
    <row r="532" spans="28:37" x14ac:dyDescent="0.25">
      <c r="AB532" s="60">
        <v>2020</v>
      </c>
      <c r="AC532" s="53" t="s">
        <v>36</v>
      </c>
      <c r="AD532" s="53" t="s">
        <v>42</v>
      </c>
      <c r="AE532" s="80">
        <v>0.19940000000000002</v>
      </c>
      <c r="AG532" s="60">
        <v>2022</v>
      </c>
      <c r="AH532" s="53" t="s">
        <v>40</v>
      </c>
      <c r="AI532" s="53" t="s">
        <v>54</v>
      </c>
      <c r="AJ532" s="80">
        <v>1.7871999999999999E-2</v>
      </c>
      <c r="AK532" s="57">
        <f t="shared" si="32"/>
        <v>3</v>
      </c>
    </row>
    <row r="533" spans="28:37" x14ac:dyDescent="0.25">
      <c r="AB533" s="60">
        <v>2020</v>
      </c>
      <c r="AC533" s="53" t="s">
        <v>36</v>
      </c>
      <c r="AD533" s="53" t="s">
        <v>50</v>
      </c>
      <c r="AE533" s="80">
        <v>0.17920000000000003</v>
      </c>
      <c r="AG533" s="60">
        <v>2022</v>
      </c>
      <c r="AH533" s="53" t="s">
        <v>44</v>
      </c>
      <c r="AI533" s="53" t="s">
        <v>54</v>
      </c>
      <c r="AJ533" s="80">
        <v>1.8076000000000002E-2</v>
      </c>
      <c r="AK533" s="57">
        <f t="shared" si="32"/>
        <v>4</v>
      </c>
    </row>
    <row r="534" spans="28:37" x14ac:dyDescent="0.25">
      <c r="AB534" s="60">
        <v>2020</v>
      </c>
      <c r="AC534" s="53" t="s">
        <v>36</v>
      </c>
      <c r="AD534" s="53" t="s">
        <v>54</v>
      </c>
      <c r="AE534" s="80">
        <v>1.9438E-2</v>
      </c>
      <c r="AG534" s="60">
        <v>2022</v>
      </c>
      <c r="AH534" s="53" t="s">
        <v>48</v>
      </c>
      <c r="AI534" s="53" t="s">
        <v>54</v>
      </c>
      <c r="AJ534" s="80">
        <v>1.7639000000000002E-2</v>
      </c>
      <c r="AK534" s="57">
        <f t="shared" si="32"/>
        <v>5</v>
      </c>
    </row>
    <row r="535" spans="28:37" x14ac:dyDescent="0.25">
      <c r="AB535" s="60">
        <v>2020</v>
      </c>
      <c r="AC535" s="53" t="s">
        <v>36</v>
      </c>
      <c r="AD535" s="53" t="s">
        <v>57</v>
      </c>
      <c r="AE535" s="80">
        <v>9.8840000000000009E-5</v>
      </c>
      <c r="AG535" s="60">
        <v>2022</v>
      </c>
      <c r="AH535" s="53" t="s">
        <v>52</v>
      </c>
      <c r="AI535" s="53" t="s">
        <v>54</v>
      </c>
      <c r="AJ535" s="80">
        <v>1.763E-2</v>
      </c>
      <c r="AK535" s="57">
        <f t="shared" si="32"/>
        <v>6</v>
      </c>
    </row>
    <row r="536" spans="28:37" x14ac:dyDescent="0.25">
      <c r="AB536" s="60">
        <v>2020</v>
      </c>
      <c r="AC536" s="53" t="s">
        <v>36</v>
      </c>
      <c r="AD536" s="53" t="s">
        <v>59</v>
      </c>
      <c r="AE536" s="80">
        <v>1.2808E-2</v>
      </c>
      <c r="AG536" s="60">
        <v>2022</v>
      </c>
      <c r="AH536" s="53" t="s">
        <v>56</v>
      </c>
      <c r="AI536" s="53" t="s">
        <v>54</v>
      </c>
      <c r="AJ536" s="80">
        <v>1.7369000000000002E-2</v>
      </c>
      <c r="AK536" s="57">
        <f t="shared" si="32"/>
        <v>7</v>
      </c>
    </row>
    <row r="537" spans="28:37" x14ac:dyDescent="0.25">
      <c r="AB537" s="60">
        <v>2020</v>
      </c>
      <c r="AC537" s="53" t="s">
        <v>36</v>
      </c>
      <c r="AD537" s="53" t="s">
        <v>61</v>
      </c>
      <c r="AE537" s="80">
        <v>1.1490000000000001E-3</v>
      </c>
      <c r="AG537" s="60">
        <v>2022</v>
      </c>
      <c r="AH537" s="53" t="s">
        <v>58</v>
      </c>
      <c r="AI537" s="53" t="s">
        <v>54</v>
      </c>
      <c r="AJ537" s="80">
        <v>1.7536E-2</v>
      </c>
      <c r="AK537" s="57">
        <f t="shared" si="32"/>
        <v>8</v>
      </c>
    </row>
    <row r="538" spans="28:37" x14ac:dyDescent="0.25">
      <c r="AB538" s="60">
        <v>2020</v>
      </c>
      <c r="AC538" s="53" t="s">
        <v>36</v>
      </c>
      <c r="AD538" s="53" t="s">
        <v>64</v>
      </c>
      <c r="AE538" s="80">
        <v>0.33069999999999999</v>
      </c>
      <c r="AG538" s="60">
        <v>2022</v>
      </c>
      <c r="AH538" s="53" t="s">
        <v>60</v>
      </c>
      <c r="AI538" s="53" t="s">
        <v>54</v>
      </c>
      <c r="AJ538" s="80">
        <v>1.7576999999999999E-2</v>
      </c>
      <c r="AK538" s="57">
        <f t="shared" si="32"/>
        <v>9</v>
      </c>
    </row>
    <row r="539" spans="28:37" x14ac:dyDescent="0.25">
      <c r="AB539" s="60">
        <v>2020</v>
      </c>
      <c r="AC539" s="53" t="s">
        <v>36</v>
      </c>
      <c r="AD539" s="53" t="s">
        <v>66</v>
      </c>
      <c r="AE539" s="80">
        <v>4.6096999999999999E-2</v>
      </c>
      <c r="AG539" s="60">
        <v>2022</v>
      </c>
      <c r="AH539" s="53" t="s">
        <v>62</v>
      </c>
      <c r="AI539" s="53" t="s">
        <v>54</v>
      </c>
      <c r="AJ539" s="80">
        <v>1.7135999999999998E-2</v>
      </c>
      <c r="AK539" s="57">
        <f t="shared" si="32"/>
        <v>10</v>
      </c>
    </row>
    <row r="540" spans="28:37" x14ac:dyDescent="0.25">
      <c r="AB540" s="60">
        <v>2020</v>
      </c>
      <c r="AC540" s="53" t="s">
        <v>36</v>
      </c>
      <c r="AD540" s="53" t="s">
        <v>67</v>
      </c>
      <c r="AE540" s="80">
        <v>0.87419999999999998</v>
      </c>
      <c r="AG540" s="60">
        <v>2022</v>
      </c>
      <c r="AH540" s="53" t="s">
        <v>65</v>
      </c>
      <c r="AI540" s="53" t="s">
        <v>54</v>
      </c>
      <c r="AJ540" s="80">
        <v>1.6819999999999998E-2</v>
      </c>
      <c r="AK540" s="57">
        <f t="shared" si="32"/>
        <v>11</v>
      </c>
    </row>
    <row r="541" spans="28:37" x14ac:dyDescent="0.25">
      <c r="AB541" s="60">
        <v>2020</v>
      </c>
      <c r="AC541" s="53" t="s">
        <v>36</v>
      </c>
      <c r="AD541" s="53" t="s">
        <v>69</v>
      </c>
      <c r="AE541" s="80">
        <v>2.741E-2</v>
      </c>
      <c r="AG541" s="60">
        <v>2022</v>
      </c>
      <c r="AH541" s="53" t="s">
        <v>11</v>
      </c>
      <c r="AI541" s="53" t="s">
        <v>54</v>
      </c>
      <c r="AJ541" s="79">
        <v>1.6253E-2</v>
      </c>
      <c r="AK541" s="57">
        <f t="shared" si="32"/>
        <v>12</v>
      </c>
    </row>
    <row r="542" spans="28:37" x14ac:dyDescent="0.25">
      <c r="AB542" s="60">
        <v>2020</v>
      </c>
      <c r="AC542" s="53" t="s">
        <v>36</v>
      </c>
      <c r="AD542" s="53" t="s">
        <v>73</v>
      </c>
      <c r="AE542" s="80">
        <v>0.38380000000000003</v>
      </c>
      <c r="AG542" s="60">
        <v>2023</v>
      </c>
      <c r="AH542" s="53" t="s">
        <v>8</v>
      </c>
      <c r="AI542" s="53" t="s">
        <v>54</v>
      </c>
      <c r="AJ542" s="80">
        <v>1.6097999999999998E-2</v>
      </c>
      <c r="AK542" s="57">
        <f t="shared" si="32"/>
        <v>1</v>
      </c>
    </row>
    <row r="543" spans="28:37" x14ac:dyDescent="0.25">
      <c r="AB543" s="60">
        <v>2020</v>
      </c>
      <c r="AC543" s="53" t="s">
        <v>36</v>
      </c>
      <c r="AD543" s="53" t="s">
        <v>75</v>
      </c>
      <c r="AE543" s="80">
        <v>0.37240000000000001</v>
      </c>
      <c r="AG543" s="60">
        <v>2023</v>
      </c>
      <c r="AH543" s="53" t="s">
        <v>36</v>
      </c>
      <c r="AI543" s="53" t="s">
        <v>54</v>
      </c>
      <c r="AJ543" s="80">
        <v>1.6298999999999998E-2</v>
      </c>
      <c r="AK543" s="57">
        <f t="shared" si="32"/>
        <v>2</v>
      </c>
    </row>
    <row r="544" spans="28:37" x14ac:dyDescent="0.25">
      <c r="AB544" s="60">
        <v>2020</v>
      </c>
      <c r="AC544" s="53" t="s">
        <v>36</v>
      </c>
      <c r="AD544" s="53" t="s">
        <v>76</v>
      </c>
      <c r="AE544" s="80">
        <v>1.4421999999999999</v>
      </c>
      <c r="AG544" s="60">
        <v>2023</v>
      </c>
      <c r="AH544" s="53" t="s">
        <v>40</v>
      </c>
      <c r="AI544" s="53" t="s">
        <v>54</v>
      </c>
      <c r="AJ544" s="80">
        <v>1.6161000000000002E-2</v>
      </c>
      <c r="AK544" s="57">
        <f t="shared" si="32"/>
        <v>3</v>
      </c>
    </row>
    <row r="545" spans="28:37" x14ac:dyDescent="0.25">
      <c r="AB545" s="60">
        <v>2020</v>
      </c>
      <c r="AC545" s="53" t="s">
        <v>36</v>
      </c>
      <c r="AD545" s="53" t="s">
        <v>78</v>
      </c>
      <c r="AE545" s="80">
        <v>4.4166999999999998E-2</v>
      </c>
      <c r="AG545" s="60">
        <v>2023</v>
      </c>
      <c r="AH545" s="53" t="s">
        <v>44</v>
      </c>
      <c r="AI545" s="53" t="s">
        <v>54</v>
      </c>
      <c r="AJ545" s="80">
        <v>1.6315E-2</v>
      </c>
      <c r="AK545" s="57">
        <f t="shared" si="32"/>
        <v>4</v>
      </c>
    </row>
    <row r="546" spans="28:37" x14ac:dyDescent="0.25">
      <c r="AB546" s="60">
        <v>2020</v>
      </c>
      <c r="AC546" s="53" t="s">
        <v>36</v>
      </c>
      <c r="AD546" s="53" t="s">
        <v>79</v>
      </c>
      <c r="AE546" s="80">
        <v>0.38049999999999995</v>
      </c>
      <c r="AG546" s="60">
        <v>2023</v>
      </c>
      <c r="AH546" s="53" t="s">
        <v>48</v>
      </c>
      <c r="AI546" s="53" t="s">
        <v>54</v>
      </c>
      <c r="AJ546" s="80">
        <v>1.6369000000000002E-2</v>
      </c>
      <c r="AK546" s="57">
        <f t="shared" si="32"/>
        <v>5</v>
      </c>
    </row>
    <row r="547" spans="28:37" x14ac:dyDescent="0.25">
      <c r="AB547" s="60">
        <v>2020</v>
      </c>
      <c r="AC547" s="53" t="s">
        <v>36</v>
      </c>
      <c r="AD547" s="53" t="s">
        <v>80</v>
      </c>
      <c r="AE547" s="80">
        <v>6.0150000000000005E-5</v>
      </c>
      <c r="AG547" s="60">
        <v>2023</v>
      </c>
      <c r="AH547" s="53" t="s">
        <v>52</v>
      </c>
      <c r="AI547" s="53" t="s">
        <v>54</v>
      </c>
      <c r="AJ547" s="80">
        <v>1.6529000000000002E-2</v>
      </c>
      <c r="AK547" s="57">
        <f t="shared" si="32"/>
        <v>6</v>
      </c>
    </row>
    <row r="548" spans="28:37" x14ac:dyDescent="0.25">
      <c r="AB548" s="60">
        <v>2020</v>
      </c>
      <c r="AC548" s="53" t="s">
        <v>40</v>
      </c>
      <c r="AD548" s="53" t="s">
        <v>46</v>
      </c>
      <c r="AE548" s="80">
        <v>1.571</v>
      </c>
      <c r="AG548" s="60">
        <v>2023</v>
      </c>
      <c r="AH548" s="53" t="s">
        <v>56</v>
      </c>
      <c r="AI548" s="53" t="s">
        <v>54</v>
      </c>
      <c r="AJ548" s="80">
        <v>1.6191999999999998E-2</v>
      </c>
      <c r="AK548" s="57">
        <f t="shared" si="32"/>
        <v>7</v>
      </c>
    </row>
    <row r="549" spans="28:37" x14ac:dyDescent="0.25">
      <c r="AB549" s="60">
        <v>2020</v>
      </c>
      <c r="AC549" s="53" t="s">
        <v>40</v>
      </c>
      <c r="AD549" s="53" t="s">
        <v>71</v>
      </c>
      <c r="AE549" s="80">
        <v>1.7583</v>
      </c>
      <c r="AG549" s="60">
        <v>2023</v>
      </c>
      <c r="AH549" s="53" t="s">
        <v>58</v>
      </c>
      <c r="AI549" s="53" t="s">
        <v>54</v>
      </c>
      <c r="AJ549" s="80">
        <v>1.6345999999999999E-2</v>
      </c>
      <c r="AK549" s="57">
        <f t="shared" si="32"/>
        <v>8</v>
      </c>
    </row>
    <row r="550" spans="28:37" x14ac:dyDescent="0.25">
      <c r="AB550" s="60">
        <v>2020</v>
      </c>
      <c r="AC550" s="53" t="s">
        <v>40</v>
      </c>
      <c r="AD550" s="53" t="s">
        <v>5</v>
      </c>
      <c r="AE550" s="80">
        <v>1.4247000000000001</v>
      </c>
      <c r="AG550" s="60">
        <v>2023</v>
      </c>
      <c r="AH550" s="53" t="s">
        <v>60</v>
      </c>
      <c r="AI550" s="53" t="s">
        <v>54</v>
      </c>
      <c r="AJ550" s="80">
        <v>1.6420000000000001E-2</v>
      </c>
      <c r="AK550" s="57">
        <f t="shared" si="32"/>
        <v>9</v>
      </c>
    </row>
    <row r="551" spans="28:37" x14ac:dyDescent="0.25">
      <c r="AB551" s="60">
        <v>2020</v>
      </c>
      <c r="AC551" s="53" t="s">
        <v>40</v>
      </c>
      <c r="AD551" s="53" t="s">
        <v>33</v>
      </c>
      <c r="AE551" s="80">
        <v>0.87939999999999996</v>
      </c>
      <c r="AG551" s="60">
        <v>2023</v>
      </c>
      <c r="AH551" s="53" t="s">
        <v>62</v>
      </c>
      <c r="AI551" s="53" t="s">
        <v>54</v>
      </c>
      <c r="AJ551" s="80">
        <v>1.6417999999999999E-2</v>
      </c>
      <c r="AK551" s="57">
        <f t="shared" si="32"/>
        <v>10</v>
      </c>
    </row>
    <row r="552" spans="28:37" x14ac:dyDescent="0.25">
      <c r="AB552" s="60">
        <v>2020</v>
      </c>
      <c r="AC552" s="53" t="s">
        <v>40</v>
      </c>
      <c r="AD552" s="53" t="s">
        <v>38</v>
      </c>
      <c r="AE552" s="80">
        <v>1.0045999999999999</v>
      </c>
      <c r="AG552" s="60">
        <v>2023</v>
      </c>
      <c r="AH552" s="53" t="s">
        <v>65</v>
      </c>
      <c r="AI552" s="53" t="s">
        <v>54</v>
      </c>
      <c r="AJ552" s="80">
        <v>1.5984000000000002E-2</v>
      </c>
      <c r="AK552" s="57">
        <f t="shared" si="32"/>
        <v>11</v>
      </c>
    </row>
    <row r="553" spans="28:37" x14ac:dyDescent="0.25">
      <c r="AB553" s="60">
        <v>2020</v>
      </c>
      <c r="AC553" s="53" t="s">
        <v>40</v>
      </c>
      <c r="AD553" s="53" t="s">
        <v>42</v>
      </c>
      <c r="AE553" s="80">
        <v>0.20100000000000001</v>
      </c>
      <c r="AG553" s="60">
        <v>2023</v>
      </c>
      <c r="AH553" s="53" t="s">
        <v>11</v>
      </c>
      <c r="AI553" s="53" t="s">
        <v>54</v>
      </c>
      <c r="AJ553" s="80">
        <v>1.5859000000000002E-2</v>
      </c>
      <c r="AK553" s="57">
        <f t="shared" si="32"/>
        <v>12</v>
      </c>
    </row>
    <row r="554" spans="28:37" x14ac:dyDescent="0.25">
      <c r="AB554" s="60">
        <v>2020</v>
      </c>
      <c r="AC554" s="53" t="s">
        <v>40</v>
      </c>
      <c r="AD554" s="53" t="s">
        <v>50</v>
      </c>
      <c r="AE554" s="80">
        <v>0.1837</v>
      </c>
      <c r="AG554" s="60">
        <v>2024</v>
      </c>
      <c r="AH554" s="53" t="s">
        <v>8</v>
      </c>
      <c r="AI554" s="53" t="s">
        <v>54</v>
      </c>
      <c r="AJ554" s="79">
        <v>1.6132000000000001E-2</v>
      </c>
      <c r="AK554" s="57">
        <f t="shared" si="32"/>
        <v>1</v>
      </c>
    </row>
    <row r="555" spans="28:37" x14ac:dyDescent="0.25">
      <c r="AB555" s="60">
        <v>2020</v>
      </c>
      <c r="AC555" s="53" t="s">
        <v>40</v>
      </c>
      <c r="AD555" s="53" t="s">
        <v>54</v>
      </c>
      <c r="AE555" s="80">
        <v>1.8876E-2</v>
      </c>
      <c r="AG555" s="60">
        <v>2024</v>
      </c>
      <c r="AH555" s="53" t="s">
        <v>36</v>
      </c>
      <c r="AI555" s="53" t="s">
        <v>54</v>
      </c>
      <c r="AJ555" s="79">
        <v>1.6218999999999997E-2</v>
      </c>
      <c r="AK555" s="57">
        <f t="shared" si="32"/>
        <v>2</v>
      </c>
    </row>
    <row r="556" spans="28:37" x14ac:dyDescent="0.25">
      <c r="AB556" s="60">
        <v>2020</v>
      </c>
      <c r="AC556" s="53" t="s">
        <v>40</v>
      </c>
      <c r="AD556" s="53" t="s">
        <v>57</v>
      </c>
      <c r="AE556" s="80">
        <v>8.7189999999999997E-5</v>
      </c>
      <c r="AG556" s="60">
        <v>2024</v>
      </c>
      <c r="AH556" s="53" t="s">
        <v>40</v>
      </c>
      <c r="AI556" s="53" t="s">
        <v>54</v>
      </c>
      <c r="AJ556" s="79">
        <v>1.6164999999999999E-2</v>
      </c>
      <c r="AK556" s="57">
        <f t="shared" si="32"/>
        <v>3</v>
      </c>
    </row>
    <row r="557" spans="28:37" x14ac:dyDescent="0.25">
      <c r="AB557" s="60">
        <v>2020</v>
      </c>
      <c r="AC557" s="53" t="s">
        <v>40</v>
      </c>
      <c r="AD557" s="53" t="s">
        <v>59</v>
      </c>
      <c r="AE557" s="80">
        <v>1.3142000000000001E-2</v>
      </c>
      <c r="AG557" s="60">
        <v>2024</v>
      </c>
      <c r="AH557" s="53" t="s">
        <v>44</v>
      </c>
      <c r="AI557" s="53" t="s">
        <v>54</v>
      </c>
      <c r="AJ557" s="79">
        <v>1.6303999999999999E-2</v>
      </c>
      <c r="AK557" s="57">
        <f t="shared" si="32"/>
        <v>4</v>
      </c>
    </row>
    <row r="558" spans="28:37" x14ac:dyDescent="0.25">
      <c r="AB558" s="60">
        <v>2020</v>
      </c>
      <c r="AC558" s="53" t="s">
        <v>40</v>
      </c>
      <c r="AD558" s="53" t="s">
        <v>61</v>
      </c>
      <c r="AE558" s="80">
        <v>1.1659999999999999E-3</v>
      </c>
      <c r="AG558" s="60">
        <v>2024</v>
      </c>
      <c r="AH558" s="53" t="s">
        <v>48</v>
      </c>
      <c r="AI558" s="53" t="s">
        <v>54</v>
      </c>
      <c r="AJ558" s="79">
        <v>1.6222E-2</v>
      </c>
      <c r="AK558" s="57">
        <f t="shared" si="32"/>
        <v>5</v>
      </c>
    </row>
    <row r="559" spans="28:37" x14ac:dyDescent="0.25">
      <c r="AB559" s="60">
        <v>2020</v>
      </c>
      <c r="AC559" s="53" t="s">
        <v>40</v>
      </c>
      <c r="AD559" s="53" t="s">
        <v>64</v>
      </c>
      <c r="AE559" s="80">
        <v>0.33110000000000001</v>
      </c>
      <c r="AG559" s="60">
        <v>2024</v>
      </c>
      <c r="AH559" s="53" t="s">
        <v>52</v>
      </c>
      <c r="AI559" s="53" t="s">
        <v>54</v>
      </c>
      <c r="AJ559" s="79">
        <v>1.6286999999999999E-2</v>
      </c>
      <c r="AK559" s="57">
        <f t="shared" si="32"/>
        <v>6</v>
      </c>
    </row>
    <row r="560" spans="28:37" x14ac:dyDescent="0.25">
      <c r="AB560" s="60">
        <v>2020</v>
      </c>
      <c r="AC560" s="53" t="s">
        <v>40</v>
      </c>
      <c r="AD560" s="53" t="s">
        <v>66</v>
      </c>
      <c r="AE560" s="80">
        <v>4.7085000000000002E-2</v>
      </c>
      <c r="AG560" s="60">
        <v>2024</v>
      </c>
      <c r="AH560" s="53" t="s">
        <v>56</v>
      </c>
      <c r="AI560" s="53" t="s">
        <v>54</v>
      </c>
      <c r="AJ560" s="79">
        <v>1.6048E-2</v>
      </c>
      <c r="AK560" s="57">
        <f t="shared" si="32"/>
        <v>7</v>
      </c>
    </row>
    <row r="561" spans="28:37" x14ac:dyDescent="0.25">
      <c r="AB561" s="60">
        <v>2020</v>
      </c>
      <c r="AC561" s="53" t="s">
        <v>40</v>
      </c>
      <c r="AD561" s="53" t="s">
        <v>67</v>
      </c>
      <c r="AE561" s="80">
        <v>0.85730000000000006</v>
      </c>
      <c r="AG561" s="60">
        <v>2024</v>
      </c>
      <c r="AH561" s="53" t="s">
        <v>58</v>
      </c>
      <c r="AI561" s="53" t="s">
        <v>54</v>
      </c>
      <c r="AJ561" s="79">
        <v>1.5541000000000001E-2</v>
      </c>
      <c r="AK561" s="57">
        <f t="shared" si="32"/>
        <v>8</v>
      </c>
    </row>
    <row r="562" spans="28:37" x14ac:dyDescent="0.25">
      <c r="AB562" s="60">
        <v>2020</v>
      </c>
      <c r="AC562" s="53" t="s">
        <v>40</v>
      </c>
      <c r="AD562" s="53" t="s">
        <v>69</v>
      </c>
      <c r="AE562" s="80">
        <v>2.8056000000000001E-2</v>
      </c>
      <c r="AG562" s="60">
        <v>2024</v>
      </c>
      <c r="AH562" s="53" t="s">
        <v>60</v>
      </c>
      <c r="AI562" s="53" t="s">
        <v>54</v>
      </c>
      <c r="AJ562" s="79">
        <v>1.5288999999999999E-2</v>
      </c>
      <c r="AK562" s="57">
        <f t="shared" si="32"/>
        <v>9</v>
      </c>
    </row>
    <row r="563" spans="28:37" x14ac:dyDescent="0.25">
      <c r="AB563" s="60">
        <v>2020</v>
      </c>
      <c r="AC563" s="53" t="s">
        <v>40</v>
      </c>
      <c r="AD563" s="53" t="s">
        <v>73</v>
      </c>
      <c r="AE563" s="80">
        <v>0.39130000000000004</v>
      </c>
      <c r="AG563" s="60">
        <v>2024</v>
      </c>
      <c r="AH563" s="53" t="s">
        <v>62</v>
      </c>
      <c r="AI563" s="53" t="s">
        <v>54</v>
      </c>
      <c r="AJ563" s="79">
        <v>1.5762999999999999E-2</v>
      </c>
      <c r="AK563" s="57">
        <f t="shared" si="32"/>
        <v>10</v>
      </c>
    </row>
    <row r="564" spans="28:37" x14ac:dyDescent="0.25">
      <c r="AB564" s="60">
        <v>2020</v>
      </c>
      <c r="AC564" s="53" t="s">
        <v>40</v>
      </c>
      <c r="AD564" s="53" t="s">
        <v>75</v>
      </c>
      <c r="AE564" s="80">
        <v>0.37920000000000004</v>
      </c>
      <c r="AG564" s="60">
        <v>2024</v>
      </c>
      <c r="AH564" s="53" t="s">
        <v>65</v>
      </c>
      <c r="AI564" s="53" t="s">
        <v>54</v>
      </c>
      <c r="AJ564" s="79">
        <v>1.5851000000000001E-2</v>
      </c>
      <c r="AK564" s="57">
        <f t="shared" si="32"/>
        <v>11</v>
      </c>
    </row>
    <row r="565" spans="28:37" x14ac:dyDescent="0.25">
      <c r="AB565" s="60">
        <v>2020</v>
      </c>
      <c r="AC565" s="53" t="s">
        <v>40</v>
      </c>
      <c r="AD565" s="53" t="s">
        <v>76</v>
      </c>
      <c r="AE565" s="80">
        <v>1.484</v>
      </c>
      <c r="AG565" s="60">
        <v>2024</v>
      </c>
      <c r="AH565" s="53" t="s">
        <v>11</v>
      </c>
      <c r="AI565" s="53" t="s">
        <v>54</v>
      </c>
      <c r="AJ565" s="82">
        <v>1.5896999999999998E-2</v>
      </c>
      <c r="AK565" s="57">
        <f t="shared" si="32"/>
        <v>12</v>
      </c>
    </row>
    <row r="566" spans="28:37" x14ac:dyDescent="0.25">
      <c r="AB566" s="60">
        <v>2020</v>
      </c>
      <c r="AC566" s="53" t="s">
        <v>40</v>
      </c>
      <c r="AD566" s="53" t="s">
        <v>78</v>
      </c>
      <c r="AE566" s="80">
        <v>4.3614E-2</v>
      </c>
      <c r="AG566" s="60">
        <v>2025</v>
      </c>
      <c r="AH566" s="53" t="s">
        <v>8</v>
      </c>
      <c r="AI566" s="53" t="s">
        <v>54</v>
      </c>
      <c r="AJ566" s="79">
        <v>1.5641000000000002E-2</v>
      </c>
      <c r="AK566" s="57">
        <f t="shared" si="32"/>
        <v>1</v>
      </c>
    </row>
    <row r="567" spans="28:37" x14ac:dyDescent="0.25">
      <c r="AB567" s="60">
        <v>2020</v>
      </c>
      <c r="AC567" s="53" t="s">
        <v>40</v>
      </c>
      <c r="AD567" s="53" t="s">
        <v>79</v>
      </c>
      <c r="AE567" s="80">
        <v>0.38789999999999997</v>
      </c>
      <c r="AG567" s="60">
        <v>2025</v>
      </c>
      <c r="AH567" s="53" t="s">
        <v>36</v>
      </c>
      <c r="AI567" s="53" t="s">
        <v>54</v>
      </c>
      <c r="AJ567" s="79">
        <v>1.5443999999999999E-2</v>
      </c>
      <c r="AK567" s="57">
        <f t="shared" si="32"/>
        <v>2</v>
      </c>
    </row>
    <row r="568" spans="28:37" x14ac:dyDescent="0.25">
      <c r="AB568" s="60">
        <v>2020</v>
      </c>
      <c r="AC568" s="53" t="s">
        <v>40</v>
      </c>
      <c r="AD568" s="53" t="s">
        <v>80</v>
      </c>
      <c r="AE568" s="80">
        <v>6.0319999999999998E-5</v>
      </c>
      <c r="AG568" s="60">
        <v>2025</v>
      </c>
      <c r="AH568" s="53" t="s">
        <v>40</v>
      </c>
      <c r="AI568" s="53" t="s">
        <v>54</v>
      </c>
      <c r="AJ568" s="79">
        <v>1.5658999999999999E-2</v>
      </c>
      <c r="AK568" s="57">
        <f t="shared" si="32"/>
        <v>3</v>
      </c>
    </row>
    <row r="569" spans="28:37" x14ac:dyDescent="0.25">
      <c r="AB569" s="60">
        <v>2020</v>
      </c>
      <c r="AC569" s="53" t="s">
        <v>44</v>
      </c>
      <c r="AD569" s="53" t="s">
        <v>46</v>
      </c>
      <c r="AE569" s="80">
        <v>1.5326</v>
      </c>
      <c r="AG569" s="60">
        <v>2025</v>
      </c>
      <c r="AH569" s="53" t="s">
        <v>44</v>
      </c>
      <c r="AI569" s="53" t="s">
        <v>54</v>
      </c>
      <c r="AJ569" s="79">
        <v>1.5359000000000001E-2</v>
      </c>
      <c r="AK569" s="57">
        <f t="shared" si="32"/>
        <v>4</v>
      </c>
    </row>
    <row r="570" spans="28:37" x14ac:dyDescent="0.25">
      <c r="AB570" s="60">
        <v>2020</v>
      </c>
      <c r="AC570" s="53" t="s">
        <v>44</v>
      </c>
      <c r="AD570" s="53" t="s">
        <v>71</v>
      </c>
      <c r="AE570" s="80">
        <v>1.7581</v>
      </c>
      <c r="AG570" s="60">
        <v>2025</v>
      </c>
      <c r="AH570" s="53" t="s">
        <v>48</v>
      </c>
      <c r="AI570" s="53" t="s">
        <v>54</v>
      </c>
      <c r="AJ570" s="79">
        <v>1.5105E-2</v>
      </c>
      <c r="AK570" s="57">
        <f t="shared" si="32"/>
        <v>5</v>
      </c>
    </row>
    <row r="571" spans="28:37" x14ac:dyDescent="0.25">
      <c r="AB571" s="60">
        <v>2020</v>
      </c>
      <c r="AC571" s="53" t="s">
        <v>44</v>
      </c>
      <c r="AD571" s="53" t="s">
        <v>5</v>
      </c>
      <c r="AE571" s="80">
        <v>1.4108000000000001</v>
      </c>
      <c r="AG571" s="60">
        <v>2025</v>
      </c>
      <c r="AH571" s="53" t="s">
        <v>52</v>
      </c>
      <c r="AI571" s="53" t="s">
        <v>54</v>
      </c>
      <c r="AJ571" s="79">
        <v>1.4926E-2</v>
      </c>
      <c r="AK571" s="57">
        <f t="shared" si="32"/>
        <v>6</v>
      </c>
    </row>
    <row r="572" spans="28:37" x14ac:dyDescent="0.25">
      <c r="AB572" s="60">
        <v>2020</v>
      </c>
      <c r="AC572" s="53" t="s">
        <v>44</v>
      </c>
      <c r="AD572" s="53" t="s">
        <v>33</v>
      </c>
      <c r="AE572" s="80">
        <v>0.92500000000000004</v>
      </c>
      <c r="AG572" s="60">
        <v>2025</v>
      </c>
      <c r="AH572" s="53" t="s">
        <v>56</v>
      </c>
      <c r="AI572" s="53" t="s">
        <v>54</v>
      </c>
      <c r="AJ572" s="79">
        <v>1.4774000000000001E-2</v>
      </c>
      <c r="AK572" s="57">
        <f t="shared" si="32"/>
        <v>7</v>
      </c>
    </row>
    <row r="573" spans="28:37" x14ac:dyDescent="0.25">
      <c r="AB573" s="60">
        <v>2020</v>
      </c>
      <c r="AC573" s="53" t="s">
        <v>44</v>
      </c>
      <c r="AD573" s="53" t="s">
        <v>38</v>
      </c>
      <c r="AE573" s="80">
        <v>1.0171999999999999</v>
      </c>
      <c r="AG573" s="60">
        <v>2025</v>
      </c>
      <c r="AH573" s="53" t="s">
        <v>58</v>
      </c>
      <c r="AI573" s="53" t="s">
        <v>54</v>
      </c>
      <c r="AJ573" s="79">
        <v>1.4629000000000001E-2</v>
      </c>
      <c r="AK573" s="57">
        <f t="shared" si="32"/>
        <v>8</v>
      </c>
    </row>
    <row r="574" spans="28:37" x14ac:dyDescent="0.25">
      <c r="AB574" s="60">
        <v>2020</v>
      </c>
      <c r="AC574" s="53" t="s">
        <v>44</v>
      </c>
      <c r="AD574" s="53" t="s">
        <v>42</v>
      </c>
      <c r="AE574" s="80">
        <v>0.19989999999999999</v>
      </c>
      <c r="AG574" s="60">
        <v>2025</v>
      </c>
      <c r="AH574" s="53" t="s">
        <v>60</v>
      </c>
      <c r="AI574" s="53" t="s">
        <v>54</v>
      </c>
      <c r="AJ574" s="79">
        <v>1.4555E-2</v>
      </c>
      <c r="AK574" s="57">
        <f t="shared" si="32"/>
        <v>9</v>
      </c>
    </row>
    <row r="575" spans="28:37" x14ac:dyDescent="0.25">
      <c r="AB575" s="60">
        <v>2020</v>
      </c>
      <c r="AC575" s="53" t="s">
        <v>44</v>
      </c>
      <c r="AD575" s="53" t="s">
        <v>50</v>
      </c>
      <c r="AE575" s="80">
        <v>0.182</v>
      </c>
      <c r="AG575" s="60">
        <v>2025</v>
      </c>
      <c r="AH575" s="53" t="s">
        <v>62</v>
      </c>
      <c r="AI575" s="53" t="s">
        <v>54</v>
      </c>
      <c r="AJ575" s="79">
        <v>1.4672000000000001E-2</v>
      </c>
      <c r="AK575" s="57">
        <f t="shared" si="32"/>
        <v>10</v>
      </c>
    </row>
    <row r="576" spans="28:37" x14ac:dyDescent="0.25">
      <c r="AB576" s="60">
        <v>2020</v>
      </c>
      <c r="AC576" s="53" t="s">
        <v>44</v>
      </c>
      <c r="AD576" s="53" t="s">
        <v>54</v>
      </c>
      <c r="AE576" s="80">
        <v>1.8755999999999998E-2</v>
      </c>
      <c r="AG576" s="60">
        <v>2025</v>
      </c>
      <c r="AH576" s="53" t="s">
        <v>65</v>
      </c>
      <c r="AI576" s="53" t="s">
        <v>54</v>
      </c>
      <c r="AJ576" s="79">
        <v>1.4495000000000001E-2</v>
      </c>
      <c r="AK576" s="57">
        <f t="shared" si="32"/>
        <v>11</v>
      </c>
    </row>
    <row r="577" spans="28:37" x14ac:dyDescent="0.25">
      <c r="AB577" s="60">
        <v>2020</v>
      </c>
      <c r="AC577" s="53" t="s">
        <v>44</v>
      </c>
      <c r="AD577" s="53" t="s">
        <v>57</v>
      </c>
      <c r="AE577" s="80">
        <v>9.4649999999999997E-5</v>
      </c>
      <c r="AG577" s="60">
        <v>2025</v>
      </c>
      <c r="AH577" s="53" t="s">
        <v>11</v>
      </c>
      <c r="AI577" s="53" t="s">
        <v>54</v>
      </c>
      <c r="AJ577" s="79">
        <v>1.4287000000000001E-2</v>
      </c>
      <c r="AK577" s="57">
        <f t="shared" si="32"/>
        <v>12</v>
      </c>
    </row>
    <row r="578" spans="28:37" x14ac:dyDescent="0.25">
      <c r="AB578" s="60">
        <v>2020</v>
      </c>
      <c r="AC578" s="53" t="s">
        <v>44</v>
      </c>
      <c r="AD578" s="53" t="s">
        <v>59</v>
      </c>
      <c r="AE578" s="80">
        <v>1.324E-2</v>
      </c>
      <c r="AG578" s="60">
        <v>2018</v>
      </c>
      <c r="AH578" s="53" t="s">
        <v>8</v>
      </c>
      <c r="AI578" s="53" t="s">
        <v>57</v>
      </c>
      <c r="AJ578" s="79">
        <v>9.7769999999999994E-5</v>
      </c>
      <c r="AK578" s="57">
        <f t="shared" ref="AK578:AK641" si="33">VLOOKUP(AH578,AM:AN,2,FALSE)</f>
        <v>1</v>
      </c>
    </row>
    <row r="579" spans="28:37" x14ac:dyDescent="0.25">
      <c r="AB579" s="60">
        <v>2020</v>
      </c>
      <c r="AC579" s="53" t="s">
        <v>44</v>
      </c>
      <c r="AD579" s="53" t="s">
        <v>61</v>
      </c>
      <c r="AE579" s="80">
        <v>1.168E-3</v>
      </c>
      <c r="AG579" s="60">
        <v>2018</v>
      </c>
      <c r="AH579" s="53" t="s">
        <v>36</v>
      </c>
      <c r="AI579" s="53" t="s">
        <v>57</v>
      </c>
      <c r="AJ579" s="79">
        <v>9.6670000000000008E-5</v>
      </c>
      <c r="AK579" s="57">
        <f t="shared" si="33"/>
        <v>2</v>
      </c>
    </row>
    <row r="580" spans="28:37" x14ac:dyDescent="0.25">
      <c r="AB580" s="60">
        <v>2020</v>
      </c>
      <c r="AC580" s="53" t="s">
        <v>44</v>
      </c>
      <c r="AD580" s="53" t="s">
        <v>64</v>
      </c>
      <c r="AE580" s="80">
        <v>0.3261</v>
      </c>
      <c r="AG580" s="60">
        <v>2018</v>
      </c>
      <c r="AH580" s="53" t="s">
        <v>40</v>
      </c>
      <c r="AI580" s="53" t="s">
        <v>57</v>
      </c>
      <c r="AJ580" s="79">
        <v>9.5359999999999995E-5</v>
      </c>
      <c r="AK580" s="57">
        <f t="shared" si="33"/>
        <v>3</v>
      </c>
    </row>
    <row r="581" spans="28:37" x14ac:dyDescent="0.25">
      <c r="AB581" s="60">
        <v>2020</v>
      </c>
      <c r="AC581" s="53" t="s">
        <v>44</v>
      </c>
      <c r="AD581" s="53" t="s">
        <v>66</v>
      </c>
      <c r="AE581" s="80">
        <v>4.7351999999999998E-2</v>
      </c>
      <c r="AG581" s="60">
        <v>2018</v>
      </c>
      <c r="AH581" s="53" t="s">
        <v>44</v>
      </c>
      <c r="AI581" s="53" t="s">
        <v>57</v>
      </c>
      <c r="AJ581" s="79">
        <v>9.5420000000000005E-5</v>
      </c>
      <c r="AK581" s="57">
        <f t="shared" si="33"/>
        <v>4</v>
      </c>
    </row>
    <row r="582" spans="28:37" x14ac:dyDescent="0.25">
      <c r="AB582" s="60">
        <v>2020</v>
      </c>
      <c r="AC582" s="53" t="s">
        <v>44</v>
      </c>
      <c r="AD582" s="53" t="s">
        <v>67</v>
      </c>
      <c r="AE582" s="80">
        <v>0.86620000000000008</v>
      </c>
      <c r="AG582" s="60">
        <v>2018</v>
      </c>
      <c r="AH582" s="53" t="s">
        <v>48</v>
      </c>
      <c r="AI582" s="53" t="s">
        <v>57</v>
      </c>
      <c r="AJ582" s="79">
        <v>9.6370000000000001E-5</v>
      </c>
      <c r="AK582" s="57">
        <f t="shared" si="33"/>
        <v>5</v>
      </c>
    </row>
    <row r="583" spans="28:37" x14ac:dyDescent="0.25">
      <c r="AB583" s="60">
        <v>2020</v>
      </c>
      <c r="AC583" s="53" t="s">
        <v>44</v>
      </c>
      <c r="AD583" s="53" t="s">
        <v>69</v>
      </c>
      <c r="AE583" s="80">
        <v>2.7997999999999999E-2</v>
      </c>
      <c r="AG583" s="60">
        <v>2018</v>
      </c>
      <c r="AH583" s="53" t="s">
        <v>52</v>
      </c>
      <c r="AI583" s="53" t="s">
        <v>57</v>
      </c>
      <c r="AJ583" s="79">
        <v>9.4959999999999999E-5</v>
      </c>
      <c r="AK583" s="57">
        <f t="shared" si="33"/>
        <v>6</v>
      </c>
    </row>
    <row r="584" spans="28:37" x14ac:dyDescent="0.25">
      <c r="AB584" s="60">
        <v>2020</v>
      </c>
      <c r="AC584" s="53" t="s">
        <v>44</v>
      </c>
      <c r="AD584" s="53" t="s">
        <v>73</v>
      </c>
      <c r="AE584" s="80">
        <v>0.38750000000000001</v>
      </c>
      <c r="AG584" s="60">
        <v>2018</v>
      </c>
      <c r="AH584" s="53" t="s">
        <v>56</v>
      </c>
      <c r="AI584" s="53" t="s">
        <v>57</v>
      </c>
      <c r="AJ584" s="79">
        <v>9.4430000000000002E-5</v>
      </c>
      <c r="AK584" s="57">
        <f t="shared" si="33"/>
        <v>7</v>
      </c>
    </row>
    <row r="585" spans="28:37" x14ac:dyDescent="0.25">
      <c r="AB585" s="60">
        <v>2020</v>
      </c>
      <c r="AC585" s="53" t="s">
        <v>44</v>
      </c>
      <c r="AD585" s="53" t="s">
        <v>75</v>
      </c>
      <c r="AE585" s="80">
        <v>0.37530000000000002</v>
      </c>
      <c r="AG585" s="60">
        <v>2018</v>
      </c>
      <c r="AH585" s="53" t="s">
        <v>58</v>
      </c>
      <c r="AI585" s="53" t="s">
        <v>57</v>
      </c>
      <c r="AJ585" s="79">
        <v>9.2899999999999995E-5</v>
      </c>
      <c r="AK585" s="57">
        <f t="shared" si="33"/>
        <v>8</v>
      </c>
    </row>
    <row r="586" spans="28:37" x14ac:dyDescent="0.25">
      <c r="AB586" s="60">
        <v>2020</v>
      </c>
      <c r="AC586" s="53" t="s">
        <v>44</v>
      </c>
      <c r="AD586" s="53" t="s">
        <v>76</v>
      </c>
      <c r="AE586" s="80">
        <v>1.4475</v>
      </c>
      <c r="AG586" s="60">
        <v>2018</v>
      </c>
      <c r="AH586" s="53" t="s">
        <v>60</v>
      </c>
      <c r="AI586" s="53" t="s">
        <v>57</v>
      </c>
      <c r="AJ586" s="79">
        <v>9.1730000000000004E-5</v>
      </c>
      <c r="AK586" s="57">
        <f t="shared" si="33"/>
        <v>9</v>
      </c>
    </row>
    <row r="587" spans="28:37" x14ac:dyDescent="0.25">
      <c r="AB587" s="60">
        <v>2020</v>
      </c>
      <c r="AC587" s="53" t="s">
        <v>44</v>
      </c>
      <c r="AD587" s="53" t="s">
        <v>78</v>
      </c>
      <c r="AE587" s="80">
        <v>4.3611000000000004E-2</v>
      </c>
      <c r="AG587" s="60">
        <v>2018</v>
      </c>
      <c r="AH587" s="53" t="s">
        <v>62</v>
      </c>
      <c r="AI587" s="53" t="s">
        <v>57</v>
      </c>
      <c r="AJ587" s="79">
        <v>9.109000000000001E-5</v>
      </c>
      <c r="AK587" s="57">
        <f t="shared" si="33"/>
        <v>10</v>
      </c>
    </row>
    <row r="588" spans="28:37" x14ac:dyDescent="0.25">
      <c r="AB588" s="60">
        <v>2020</v>
      </c>
      <c r="AC588" s="53" t="s">
        <v>44</v>
      </c>
      <c r="AD588" s="53" t="s">
        <v>79</v>
      </c>
      <c r="AE588" s="80">
        <v>0.38409999999999994</v>
      </c>
      <c r="AG588" s="60">
        <v>2018</v>
      </c>
      <c r="AH588" s="53" t="s">
        <v>65</v>
      </c>
      <c r="AI588" s="53" t="s">
        <v>57</v>
      </c>
      <c r="AJ588" s="79">
        <v>9.5860000000000007E-5</v>
      </c>
      <c r="AK588" s="57">
        <f t="shared" si="33"/>
        <v>11</v>
      </c>
    </row>
    <row r="589" spans="28:37" x14ac:dyDescent="0.25">
      <c r="AB589" s="60">
        <v>2020</v>
      </c>
      <c r="AC589" s="53" t="s">
        <v>44</v>
      </c>
      <c r="AD589" s="53" t="s">
        <v>80</v>
      </c>
      <c r="AE589" s="80">
        <v>6.0219999999999996E-5</v>
      </c>
      <c r="AG589" s="60">
        <v>2018</v>
      </c>
      <c r="AH589" s="53" t="s">
        <v>11</v>
      </c>
      <c r="AI589" s="53" t="s">
        <v>57</v>
      </c>
      <c r="AJ589" s="79">
        <v>9.433E-5</v>
      </c>
      <c r="AK589" s="57">
        <f t="shared" si="33"/>
        <v>12</v>
      </c>
    </row>
    <row r="590" spans="28:37" x14ac:dyDescent="0.25">
      <c r="AB590" s="60">
        <v>2020</v>
      </c>
      <c r="AC590" s="53" t="s">
        <v>48</v>
      </c>
      <c r="AD590" s="53" t="s">
        <v>46</v>
      </c>
      <c r="AE590" s="79">
        <v>1.5685</v>
      </c>
      <c r="AG590" s="60">
        <v>2019</v>
      </c>
      <c r="AH590" s="53" t="s">
        <v>8</v>
      </c>
      <c r="AI590" s="53" t="s">
        <v>57</v>
      </c>
      <c r="AJ590" s="79">
        <v>9.5969999999999991E-5</v>
      </c>
      <c r="AK590" s="57">
        <f t="shared" si="33"/>
        <v>1</v>
      </c>
    </row>
    <row r="591" spans="28:37" x14ac:dyDescent="0.25">
      <c r="AB591" s="60">
        <v>2020</v>
      </c>
      <c r="AC591" s="53" t="s">
        <v>48</v>
      </c>
      <c r="AD591" s="53" t="s">
        <v>71</v>
      </c>
      <c r="AE591" s="79">
        <v>1.7436</v>
      </c>
      <c r="AG591" s="60">
        <v>2019</v>
      </c>
      <c r="AH591" s="53" t="s">
        <v>36</v>
      </c>
      <c r="AI591" s="53" t="s">
        <v>57</v>
      </c>
      <c r="AJ591" s="79">
        <v>9.5870000000000002E-5</v>
      </c>
      <c r="AK591" s="57">
        <f t="shared" si="33"/>
        <v>2</v>
      </c>
    </row>
    <row r="592" spans="28:37" x14ac:dyDescent="0.25">
      <c r="AB592" s="60">
        <v>2020</v>
      </c>
      <c r="AC592" s="53" t="s">
        <v>48</v>
      </c>
      <c r="AD592" s="53" t="s">
        <v>5</v>
      </c>
      <c r="AE592" s="79">
        <v>1.4142999999999999</v>
      </c>
      <c r="AG592" s="60">
        <v>2019</v>
      </c>
      <c r="AH592" s="53" t="s">
        <v>40</v>
      </c>
      <c r="AI592" s="53" t="s">
        <v>57</v>
      </c>
      <c r="AJ592" s="79">
        <v>9.5230000000000008E-5</v>
      </c>
      <c r="AK592" s="57">
        <f t="shared" si="33"/>
        <v>3</v>
      </c>
    </row>
    <row r="593" spans="28:37" x14ac:dyDescent="0.25">
      <c r="AB593" s="60">
        <v>2020</v>
      </c>
      <c r="AC593" s="53" t="s">
        <v>48</v>
      </c>
      <c r="AD593" s="53" t="s">
        <v>33</v>
      </c>
      <c r="AE593" s="79">
        <v>0.93959999999999999</v>
      </c>
      <c r="AG593" s="60">
        <v>2019</v>
      </c>
      <c r="AH593" s="53" t="s">
        <v>44</v>
      </c>
      <c r="AI593" s="53" t="s">
        <v>57</v>
      </c>
      <c r="AJ593" s="79">
        <v>9.5729999999999993E-5</v>
      </c>
      <c r="AK593" s="57">
        <f t="shared" si="33"/>
        <v>4</v>
      </c>
    </row>
    <row r="594" spans="28:37" x14ac:dyDescent="0.25">
      <c r="AB594" s="60">
        <v>2020</v>
      </c>
      <c r="AC594" s="53" t="s">
        <v>48</v>
      </c>
      <c r="AD594" s="53" t="s">
        <v>38</v>
      </c>
      <c r="AE594" s="79">
        <v>1.0268000000000002</v>
      </c>
      <c r="AG594" s="60">
        <v>2019</v>
      </c>
      <c r="AH594" s="53" t="s">
        <v>48</v>
      </c>
      <c r="AI594" s="53" t="s">
        <v>57</v>
      </c>
      <c r="AJ594" s="79">
        <v>9.5890000000000005E-5</v>
      </c>
      <c r="AK594" s="57">
        <f t="shared" si="33"/>
        <v>5</v>
      </c>
    </row>
    <row r="595" spans="28:37" x14ac:dyDescent="0.25">
      <c r="AB595" s="60">
        <v>2020</v>
      </c>
      <c r="AC595" s="53" t="s">
        <v>48</v>
      </c>
      <c r="AD595" s="53" t="s">
        <v>42</v>
      </c>
      <c r="AE595" s="79">
        <v>0.1978</v>
      </c>
      <c r="AG595" s="60">
        <v>2019</v>
      </c>
      <c r="AH595" s="53" t="s">
        <v>52</v>
      </c>
      <c r="AI595" s="53" t="s">
        <v>57</v>
      </c>
      <c r="AJ595" s="79">
        <v>9.5729999999999993E-5</v>
      </c>
      <c r="AK595" s="57">
        <f t="shared" si="33"/>
        <v>6</v>
      </c>
    </row>
    <row r="596" spans="28:37" x14ac:dyDescent="0.25">
      <c r="AB596" s="60">
        <v>2020</v>
      </c>
      <c r="AC596" s="53" t="s">
        <v>48</v>
      </c>
      <c r="AD596" s="53" t="s">
        <v>50</v>
      </c>
      <c r="AE596" s="79">
        <v>0.18239999999999998</v>
      </c>
      <c r="AG596" s="60">
        <v>2019</v>
      </c>
      <c r="AH596" s="53" t="s">
        <v>56</v>
      </c>
      <c r="AI596" s="53" t="s">
        <v>57</v>
      </c>
      <c r="AJ596" s="79">
        <v>9.7709999999999998E-5</v>
      </c>
      <c r="AK596" s="57">
        <f t="shared" si="33"/>
        <v>7</v>
      </c>
    </row>
    <row r="597" spans="28:37" x14ac:dyDescent="0.25">
      <c r="AB597" s="60">
        <v>2020</v>
      </c>
      <c r="AC597" s="53" t="s">
        <v>48</v>
      </c>
      <c r="AD597" s="53" t="s">
        <v>54</v>
      </c>
      <c r="AE597" s="79">
        <v>1.8683000000000002E-2</v>
      </c>
      <c r="AG597" s="60">
        <v>2019</v>
      </c>
      <c r="AH597" s="53" t="s">
        <v>58</v>
      </c>
      <c r="AI597" s="53" t="s">
        <v>57</v>
      </c>
      <c r="AJ597" s="79">
        <v>9.7610000000000009E-5</v>
      </c>
      <c r="AK597" s="57">
        <f t="shared" si="33"/>
        <v>8</v>
      </c>
    </row>
    <row r="598" spans="28:37" x14ac:dyDescent="0.25">
      <c r="AB598" s="60">
        <v>2020</v>
      </c>
      <c r="AC598" s="53" t="s">
        <v>48</v>
      </c>
      <c r="AD598" s="53" t="s">
        <v>57</v>
      </c>
      <c r="AE598" s="79">
        <v>9.6329999999999994E-5</v>
      </c>
      <c r="AG598" s="60">
        <v>2019</v>
      </c>
      <c r="AH598" s="53" t="s">
        <v>60</v>
      </c>
      <c r="AI598" s="53" t="s">
        <v>57</v>
      </c>
      <c r="AJ598" s="79">
        <v>9.7449999999999997E-5</v>
      </c>
      <c r="AK598" s="57">
        <f t="shared" si="33"/>
        <v>9</v>
      </c>
    </row>
    <row r="599" spans="28:37" x14ac:dyDescent="0.25">
      <c r="AB599" s="60">
        <v>2020</v>
      </c>
      <c r="AC599" s="53" t="s">
        <v>48</v>
      </c>
      <c r="AD599" s="53" t="s">
        <v>59</v>
      </c>
      <c r="AE599" s="79">
        <v>1.3169E-2</v>
      </c>
      <c r="AG599" s="60">
        <v>2019</v>
      </c>
      <c r="AH599" s="53" t="s">
        <v>62</v>
      </c>
      <c r="AI599" s="53" t="s">
        <v>57</v>
      </c>
      <c r="AJ599" s="79">
        <v>9.7090000000000007E-5</v>
      </c>
      <c r="AK599" s="57">
        <f t="shared" si="33"/>
        <v>10</v>
      </c>
    </row>
    <row r="600" spans="28:37" x14ac:dyDescent="0.25">
      <c r="AB600" s="60">
        <v>2020</v>
      </c>
      <c r="AC600" s="53" t="s">
        <v>48</v>
      </c>
      <c r="AD600" s="53" t="s">
        <v>61</v>
      </c>
      <c r="AE600" s="79">
        <v>1.142E-3</v>
      </c>
      <c r="AG600" s="60">
        <v>2019</v>
      </c>
      <c r="AH600" s="53" t="s">
        <v>65</v>
      </c>
      <c r="AI600" s="53" t="s">
        <v>57</v>
      </c>
      <c r="AJ600" s="79">
        <v>9.6860000000000004E-5</v>
      </c>
      <c r="AK600" s="57">
        <f t="shared" si="33"/>
        <v>11</v>
      </c>
    </row>
    <row r="601" spans="28:37" x14ac:dyDescent="0.25">
      <c r="AB601" s="60">
        <v>2020</v>
      </c>
      <c r="AC601" s="53" t="s">
        <v>48</v>
      </c>
      <c r="AD601" s="53" t="s">
        <v>64</v>
      </c>
      <c r="AE601" s="79">
        <v>0.32520000000000004</v>
      </c>
      <c r="AG601" s="60">
        <v>2019</v>
      </c>
      <c r="AH601" s="53" t="s">
        <v>11</v>
      </c>
      <c r="AI601" s="53" t="s">
        <v>57</v>
      </c>
      <c r="AJ601" s="79">
        <v>9.7009999999999994E-5</v>
      </c>
      <c r="AK601" s="57">
        <f t="shared" si="33"/>
        <v>12</v>
      </c>
    </row>
    <row r="602" spans="28:37" x14ac:dyDescent="0.25">
      <c r="AB602" s="60">
        <v>2020</v>
      </c>
      <c r="AC602" s="53" t="s">
        <v>48</v>
      </c>
      <c r="AD602" s="53" t="s">
        <v>66</v>
      </c>
      <c r="AE602" s="79">
        <v>4.7154000000000001E-2</v>
      </c>
      <c r="AG602" s="60">
        <v>2020</v>
      </c>
      <c r="AH602" s="53" t="s">
        <v>8</v>
      </c>
      <c r="AI602" s="53" t="s">
        <v>57</v>
      </c>
      <c r="AJ602" s="80">
        <v>9.9740000000000004E-5</v>
      </c>
      <c r="AK602" s="57">
        <f t="shared" si="33"/>
        <v>1</v>
      </c>
    </row>
    <row r="603" spans="28:37" x14ac:dyDescent="0.25">
      <c r="AB603" s="60">
        <v>2020</v>
      </c>
      <c r="AC603" s="53" t="s">
        <v>48</v>
      </c>
      <c r="AD603" s="53" t="s">
        <v>67</v>
      </c>
      <c r="AE603" s="79">
        <v>0.87749999999999995</v>
      </c>
      <c r="AG603" s="60">
        <v>2020</v>
      </c>
      <c r="AH603" s="53" t="s">
        <v>36</v>
      </c>
      <c r="AI603" s="53" t="s">
        <v>57</v>
      </c>
      <c r="AJ603" s="80">
        <v>9.8840000000000009E-5</v>
      </c>
      <c r="AK603" s="57">
        <f t="shared" si="33"/>
        <v>2</v>
      </c>
    </row>
    <row r="604" spans="28:37" x14ac:dyDescent="0.25">
      <c r="AB604" s="60">
        <v>2020</v>
      </c>
      <c r="AC604" s="53" t="s">
        <v>48</v>
      </c>
      <c r="AD604" s="53" t="s">
        <v>69</v>
      </c>
      <c r="AE604" s="79">
        <v>2.7968000000000003E-2</v>
      </c>
      <c r="AG604" s="60">
        <v>2020</v>
      </c>
      <c r="AH604" s="53" t="s">
        <v>40</v>
      </c>
      <c r="AI604" s="53" t="s">
        <v>57</v>
      </c>
      <c r="AJ604" s="80">
        <v>8.7189999999999997E-5</v>
      </c>
      <c r="AK604" s="57">
        <f t="shared" si="33"/>
        <v>3</v>
      </c>
    </row>
    <row r="605" spans="28:37" x14ac:dyDescent="0.25">
      <c r="AB605" s="60">
        <v>2020</v>
      </c>
      <c r="AC605" s="53" t="s">
        <v>48</v>
      </c>
      <c r="AD605" s="53" t="s">
        <v>73</v>
      </c>
      <c r="AE605" s="79">
        <v>0.38840000000000002</v>
      </c>
      <c r="AG605" s="60">
        <v>2020</v>
      </c>
      <c r="AH605" s="53" t="s">
        <v>44</v>
      </c>
      <c r="AI605" s="53" t="s">
        <v>57</v>
      </c>
      <c r="AJ605" s="80">
        <v>9.4649999999999997E-5</v>
      </c>
      <c r="AK605" s="57">
        <f t="shared" si="33"/>
        <v>4</v>
      </c>
    </row>
    <row r="606" spans="28:37" x14ac:dyDescent="0.25">
      <c r="AB606" s="60">
        <v>2020</v>
      </c>
      <c r="AC606" s="53" t="s">
        <v>48</v>
      </c>
      <c r="AD606" s="53" t="s">
        <v>75</v>
      </c>
      <c r="AE606" s="79">
        <v>0.3765</v>
      </c>
      <c r="AG606" s="60">
        <v>2020</v>
      </c>
      <c r="AH606" s="53" t="s">
        <v>48</v>
      </c>
      <c r="AI606" s="53" t="s">
        <v>57</v>
      </c>
      <c r="AJ606" s="79">
        <v>9.6329999999999994E-5</v>
      </c>
      <c r="AK606" s="57">
        <f t="shared" si="33"/>
        <v>5</v>
      </c>
    </row>
    <row r="607" spans="28:37" x14ac:dyDescent="0.25">
      <c r="AB607" s="60">
        <v>2020</v>
      </c>
      <c r="AC607" s="53" t="s">
        <v>48</v>
      </c>
      <c r="AD607" s="53" t="s">
        <v>76</v>
      </c>
      <c r="AE607" s="79">
        <v>1.4683999999999999</v>
      </c>
      <c r="AG607" s="60">
        <v>2020</v>
      </c>
      <c r="AH607" s="53" t="s">
        <v>52</v>
      </c>
      <c r="AI607" s="53" t="s">
        <v>57</v>
      </c>
      <c r="AJ607" s="80">
        <v>9.7529999999999996E-5</v>
      </c>
      <c r="AK607" s="57">
        <f t="shared" si="33"/>
        <v>6</v>
      </c>
    </row>
    <row r="608" spans="28:37" x14ac:dyDescent="0.25">
      <c r="AB608" s="60">
        <v>2020</v>
      </c>
      <c r="AC608" s="53" t="s">
        <v>48</v>
      </c>
      <c r="AD608" s="53" t="s">
        <v>78</v>
      </c>
      <c r="AE608" s="79">
        <v>4.4425999999999993E-2</v>
      </c>
      <c r="AG608" s="60">
        <v>2020</v>
      </c>
      <c r="AH608" s="53" t="s">
        <v>56</v>
      </c>
      <c r="AI608" s="53" t="s">
        <v>57</v>
      </c>
      <c r="AJ608" s="79">
        <v>9.412E-5</v>
      </c>
      <c r="AK608" s="57">
        <f t="shared" si="33"/>
        <v>7</v>
      </c>
    </row>
    <row r="609" spans="28:37" x14ac:dyDescent="0.25">
      <c r="AB609" s="60">
        <v>2020</v>
      </c>
      <c r="AC609" s="53" t="s">
        <v>48</v>
      </c>
      <c r="AD609" s="53" t="s">
        <v>79</v>
      </c>
      <c r="AE609" s="79">
        <v>0.38500000000000001</v>
      </c>
      <c r="AG609" s="60">
        <v>2020</v>
      </c>
      <c r="AH609" s="53" t="s">
        <v>58</v>
      </c>
      <c r="AI609" s="53" t="s">
        <v>57</v>
      </c>
      <c r="AJ609" s="79">
        <v>9.3389999999999999E-5</v>
      </c>
      <c r="AK609" s="57">
        <f t="shared" si="33"/>
        <v>8</v>
      </c>
    </row>
    <row r="610" spans="28:37" x14ac:dyDescent="0.25">
      <c r="AB610" s="60">
        <v>2020</v>
      </c>
      <c r="AC610" s="53" t="s">
        <v>48</v>
      </c>
      <c r="AD610" s="53" t="s">
        <v>80</v>
      </c>
      <c r="AE610" s="79">
        <v>6.0749999999999999E-5</v>
      </c>
      <c r="AG610" s="60">
        <v>2020</v>
      </c>
      <c r="AH610" s="53" t="s">
        <v>60</v>
      </c>
      <c r="AI610" s="53" t="s">
        <v>57</v>
      </c>
      <c r="AJ610" s="79">
        <v>9.1940000000000004E-5</v>
      </c>
      <c r="AK610" s="57">
        <f t="shared" si="33"/>
        <v>9</v>
      </c>
    </row>
    <row r="611" spans="28:37" x14ac:dyDescent="0.25">
      <c r="AB611" s="60">
        <v>2020</v>
      </c>
      <c r="AC611" s="53" t="s">
        <v>52</v>
      </c>
      <c r="AD611" s="53" t="s">
        <v>46</v>
      </c>
      <c r="AE611" s="80">
        <v>1.5658000000000001</v>
      </c>
      <c r="AG611" s="60">
        <v>2020</v>
      </c>
      <c r="AH611" s="53" t="s">
        <v>62</v>
      </c>
      <c r="AI611" s="53" t="s">
        <v>57</v>
      </c>
      <c r="AJ611" s="79">
        <v>9.3240000000000009E-5</v>
      </c>
      <c r="AK611" s="57">
        <f t="shared" si="33"/>
        <v>10</v>
      </c>
    </row>
    <row r="612" spans="28:37" x14ac:dyDescent="0.25">
      <c r="AB612" s="60">
        <v>2020</v>
      </c>
      <c r="AC612" s="53" t="s">
        <v>52</v>
      </c>
      <c r="AD612" s="53" t="s">
        <v>71</v>
      </c>
      <c r="AE612" s="80">
        <v>1.7142999999999999</v>
      </c>
      <c r="AG612" s="60">
        <v>2020</v>
      </c>
      <c r="AH612" s="53" t="s">
        <v>65</v>
      </c>
      <c r="AI612" s="53" t="s">
        <v>57</v>
      </c>
      <c r="AJ612" s="79">
        <v>9.4809999999999995E-5</v>
      </c>
      <c r="AK612" s="57">
        <f t="shared" si="33"/>
        <v>11</v>
      </c>
    </row>
    <row r="613" spans="28:37" x14ac:dyDescent="0.25">
      <c r="AB613" s="60">
        <v>2020</v>
      </c>
      <c r="AC613" s="53" t="s">
        <v>52</v>
      </c>
      <c r="AD613" s="53" t="s">
        <v>5</v>
      </c>
      <c r="AE613" s="80">
        <v>1.3932</v>
      </c>
      <c r="AG613" s="60">
        <v>2020</v>
      </c>
      <c r="AH613" s="53" t="s">
        <v>11</v>
      </c>
      <c r="AI613" s="53" t="s">
        <v>57</v>
      </c>
      <c r="AJ613" s="79">
        <v>9.4099999999999997E-5</v>
      </c>
      <c r="AK613" s="57">
        <f t="shared" si="33"/>
        <v>12</v>
      </c>
    </row>
    <row r="614" spans="28:37" x14ac:dyDescent="0.25">
      <c r="AB614" s="60">
        <v>2020</v>
      </c>
      <c r="AC614" s="53" t="s">
        <v>52</v>
      </c>
      <c r="AD614" s="53" t="s">
        <v>33</v>
      </c>
      <c r="AE614" s="80">
        <v>0.95900000000000007</v>
      </c>
      <c r="AG614" s="60">
        <v>2021</v>
      </c>
      <c r="AH614" s="53" t="s">
        <v>8</v>
      </c>
      <c r="AI614" s="53" t="s">
        <v>57</v>
      </c>
      <c r="AJ614" s="81">
        <v>9.4750000000000013E-5</v>
      </c>
      <c r="AK614" s="57">
        <f t="shared" si="33"/>
        <v>1</v>
      </c>
    </row>
    <row r="615" spans="28:37" x14ac:dyDescent="0.25">
      <c r="AB615" s="60">
        <v>2020</v>
      </c>
      <c r="AC615" s="53" t="s">
        <v>52</v>
      </c>
      <c r="AD615" s="53" t="s">
        <v>38</v>
      </c>
      <c r="AE615" s="80">
        <v>1.02</v>
      </c>
      <c r="AG615" s="60">
        <v>2021</v>
      </c>
      <c r="AH615" s="53" t="s">
        <v>36</v>
      </c>
      <c r="AI615" s="53" t="s">
        <v>57</v>
      </c>
      <c r="AJ615" s="81">
        <v>9.323E-5</v>
      </c>
      <c r="AK615" s="57">
        <f t="shared" si="33"/>
        <v>2</v>
      </c>
    </row>
    <row r="616" spans="28:37" x14ac:dyDescent="0.25">
      <c r="AB616" s="60">
        <v>2020</v>
      </c>
      <c r="AC616" s="53" t="s">
        <v>52</v>
      </c>
      <c r="AD616" s="53" t="s">
        <v>42</v>
      </c>
      <c r="AE616" s="80">
        <v>0.1971</v>
      </c>
      <c r="AG616" s="60">
        <v>2021</v>
      </c>
      <c r="AH616" s="53" t="s">
        <v>40</v>
      </c>
      <c r="AI616" s="53" t="s">
        <v>57</v>
      </c>
      <c r="AJ616" s="81">
        <v>9.2490000000000004E-5</v>
      </c>
      <c r="AK616" s="57">
        <f t="shared" si="33"/>
        <v>3</v>
      </c>
    </row>
    <row r="617" spans="28:37" x14ac:dyDescent="0.25">
      <c r="AB617" s="60">
        <v>2020</v>
      </c>
      <c r="AC617" s="53" t="s">
        <v>52</v>
      </c>
      <c r="AD617" s="53" t="s">
        <v>50</v>
      </c>
      <c r="AE617" s="80">
        <v>0.17980000000000002</v>
      </c>
      <c r="AG617" s="60">
        <v>2021</v>
      </c>
      <c r="AH617" s="53" t="s">
        <v>44</v>
      </c>
      <c r="AI617" s="53" t="s">
        <v>57</v>
      </c>
      <c r="AJ617" s="81">
        <v>9.1750000000000008E-5</v>
      </c>
      <c r="AK617" s="57">
        <f t="shared" si="33"/>
        <v>4</v>
      </c>
    </row>
    <row r="618" spans="28:37" x14ac:dyDescent="0.25">
      <c r="AB618" s="60">
        <v>2020</v>
      </c>
      <c r="AC618" s="53" t="s">
        <v>52</v>
      </c>
      <c r="AD618" s="53" t="s">
        <v>54</v>
      </c>
      <c r="AE618" s="80">
        <v>1.8460000000000001E-2</v>
      </c>
      <c r="AG618" s="60">
        <v>2021</v>
      </c>
      <c r="AH618" s="53" t="s">
        <v>48</v>
      </c>
      <c r="AI618" s="53" t="s">
        <v>57</v>
      </c>
      <c r="AJ618" s="81">
        <v>9.2540000000000005E-5</v>
      </c>
      <c r="AK618" s="57">
        <f t="shared" si="33"/>
        <v>5</v>
      </c>
    </row>
    <row r="619" spans="28:37" x14ac:dyDescent="0.25">
      <c r="AB619" s="60">
        <v>2020</v>
      </c>
      <c r="AC619" s="53" t="s">
        <v>52</v>
      </c>
      <c r="AD619" s="53" t="s">
        <v>57</v>
      </c>
      <c r="AE619" s="80">
        <v>9.7529999999999996E-5</v>
      </c>
      <c r="AG619" s="60">
        <v>2021</v>
      </c>
      <c r="AH619" s="53" t="s">
        <v>52</v>
      </c>
      <c r="AI619" s="53" t="s">
        <v>57</v>
      </c>
      <c r="AJ619" s="81">
        <v>9.2510000000000007E-5</v>
      </c>
      <c r="AK619" s="57">
        <f t="shared" si="33"/>
        <v>6</v>
      </c>
    </row>
    <row r="620" spans="28:37" x14ac:dyDescent="0.25">
      <c r="AB620" s="60">
        <v>2020</v>
      </c>
      <c r="AC620" s="53" t="s">
        <v>52</v>
      </c>
      <c r="AD620" s="53" t="s">
        <v>59</v>
      </c>
      <c r="AE620" s="80">
        <v>1.2931E-2</v>
      </c>
      <c r="AG620" s="60">
        <v>2021</v>
      </c>
      <c r="AH620" s="53" t="s">
        <v>56</v>
      </c>
      <c r="AI620" s="53" t="s">
        <v>57</v>
      </c>
      <c r="AJ620" s="80">
        <v>9.3609999999999993E-5</v>
      </c>
      <c r="AK620" s="57">
        <f t="shared" si="33"/>
        <v>7</v>
      </c>
    </row>
    <row r="621" spans="28:37" x14ac:dyDescent="0.25">
      <c r="AB621" s="60">
        <v>2020</v>
      </c>
      <c r="AC621" s="53" t="s">
        <v>52</v>
      </c>
      <c r="AD621" s="53" t="s">
        <v>61</v>
      </c>
      <c r="AE621" s="80">
        <v>1.1640000000000001E-3</v>
      </c>
      <c r="AG621" s="60">
        <v>2021</v>
      </c>
      <c r="AH621" s="53" t="s">
        <v>58</v>
      </c>
      <c r="AI621" s="53" t="s">
        <v>57</v>
      </c>
      <c r="AJ621" s="80">
        <v>9.391E-5</v>
      </c>
      <c r="AK621" s="57">
        <f t="shared" si="33"/>
        <v>8</v>
      </c>
    </row>
    <row r="622" spans="28:37" x14ac:dyDescent="0.25">
      <c r="AB622" s="60">
        <v>2020</v>
      </c>
      <c r="AC622" s="53" t="s">
        <v>52</v>
      </c>
      <c r="AD622" s="53" t="s">
        <v>64</v>
      </c>
      <c r="AE622" s="80">
        <v>0.32549999999999996</v>
      </c>
      <c r="AG622" s="60">
        <v>2021</v>
      </c>
      <c r="AH622" s="53" t="s">
        <v>60</v>
      </c>
      <c r="AI622" s="53" t="s">
        <v>57</v>
      </c>
      <c r="AJ622" s="80">
        <v>9.5089999999999999E-5</v>
      </c>
      <c r="AK622" s="57">
        <f t="shared" si="33"/>
        <v>9</v>
      </c>
    </row>
    <row r="623" spans="28:37" x14ac:dyDescent="0.25">
      <c r="AB623" s="60">
        <v>2020</v>
      </c>
      <c r="AC623" s="53" t="s">
        <v>52</v>
      </c>
      <c r="AD623" s="53" t="s">
        <v>66</v>
      </c>
      <c r="AE623" s="80">
        <v>4.7373000000000005E-2</v>
      </c>
      <c r="AG623" s="60">
        <v>2021</v>
      </c>
      <c r="AH623" s="53" t="s">
        <v>62</v>
      </c>
      <c r="AI623" s="53" t="s">
        <v>57</v>
      </c>
      <c r="AJ623" s="80">
        <v>9.4889999999999994E-5</v>
      </c>
      <c r="AK623" s="57">
        <f t="shared" si="33"/>
        <v>10</v>
      </c>
    </row>
    <row r="624" spans="28:37" x14ac:dyDescent="0.25">
      <c r="AB624" s="60">
        <v>2020</v>
      </c>
      <c r="AC624" s="53" t="s">
        <v>52</v>
      </c>
      <c r="AD624" s="53" t="s">
        <v>67</v>
      </c>
      <c r="AE624" s="80">
        <v>0.89549999999999996</v>
      </c>
      <c r="AG624" s="60">
        <v>2021</v>
      </c>
      <c r="AH624" s="53" t="s">
        <v>65</v>
      </c>
      <c r="AI624" s="53" t="s">
        <v>57</v>
      </c>
      <c r="AJ624" s="80">
        <v>9.5619999999999996E-5</v>
      </c>
      <c r="AK624" s="57">
        <f t="shared" si="33"/>
        <v>11</v>
      </c>
    </row>
    <row r="625" spans="28:37" x14ac:dyDescent="0.25">
      <c r="AB625" s="60">
        <v>2020</v>
      </c>
      <c r="AC625" s="53" t="s">
        <v>52</v>
      </c>
      <c r="AD625" s="53" t="s">
        <v>69</v>
      </c>
      <c r="AE625" s="80">
        <v>2.7980000000000001E-2</v>
      </c>
      <c r="AG625" s="60">
        <v>2021</v>
      </c>
      <c r="AH625" s="53" t="s">
        <v>11</v>
      </c>
      <c r="AI625" s="53" t="s">
        <v>57</v>
      </c>
      <c r="AJ625" s="80">
        <v>9.4680000000000008E-5</v>
      </c>
      <c r="AK625" s="57">
        <f t="shared" si="33"/>
        <v>12</v>
      </c>
    </row>
    <row r="626" spans="28:37" x14ac:dyDescent="0.25">
      <c r="AB626" s="60">
        <v>2020</v>
      </c>
      <c r="AC626" s="53" t="s">
        <v>52</v>
      </c>
      <c r="AD626" s="53" t="s">
        <v>73</v>
      </c>
      <c r="AE626" s="80">
        <v>0.3826</v>
      </c>
      <c r="AG626" s="60">
        <v>2022</v>
      </c>
      <c r="AH626" s="53" t="s">
        <v>8</v>
      </c>
      <c r="AI626" s="53" t="s">
        <v>57</v>
      </c>
      <c r="AJ626" s="80">
        <v>9.4149999999999998E-5</v>
      </c>
      <c r="AK626" s="57">
        <f t="shared" si="33"/>
        <v>1</v>
      </c>
    </row>
    <row r="627" spans="28:37" x14ac:dyDescent="0.25">
      <c r="AB627" s="60">
        <v>2020</v>
      </c>
      <c r="AC627" s="53" t="s">
        <v>52</v>
      </c>
      <c r="AD627" s="53" t="s">
        <v>75</v>
      </c>
      <c r="AE627" s="80">
        <v>0.37140000000000001</v>
      </c>
      <c r="AG627" s="60">
        <v>2022</v>
      </c>
      <c r="AH627" s="53" t="s">
        <v>36</v>
      </c>
      <c r="AI627" s="53" t="s">
        <v>57</v>
      </c>
      <c r="AJ627" s="80">
        <v>9.4640000000000002E-5</v>
      </c>
      <c r="AK627" s="57">
        <f t="shared" si="33"/>
        <v>2</v>
      </c>
    </row>
    <row r="628" spans="28:37" x14ac:dyDescent="0.25">
      <c r="AB628" s="60">
        <v>2020</v>
      </c>
      <c r="AC628" s="53" t="s">
        <v>52</v>
      </c>
      <c r="AD628" s="53" t="s">
        <v>76</v>
      </c>
      <c r="AE628" s="80">
        <v>1.4641999999999999</v>
      </c>
      <c r="AG628" s="60">
        <v>2022</v>
      </c>
      <c r="AH628" s="53" t="s">
        <v>40</v>
      </c>
      <c r="AI628" s="53" t="s">
        <v>57</v>
      </c>
      <c r="AJ628" s="80">
        <v>9.4260000000000009E-5</v>
      </c>
      <c r="AK628" s="57">
        <f t="shared" si="33"/>
        <v>3</v>
      </c>
    </row>
    <row r="629" spans="28:37" x14ac:dyDescent="0.25">
      <c r="AB629" s="60">
        <v>2020</v>
      </c>
      <c r="AC629" s="53" t="s">
        <v>52</v>
      </c>
      <c r="AD629" s="53" t="s">
        <v>78</v>
      </c>
      <c r="AE629" s="80">
        <v>4.5107999999999995E-2</v>
      </c>
      <c r="AG629" s="60">
        <v>2022</v>
      </c>
      <c r="AH629" s="53" t="s">
        <v>44</v>
      </c>
      <c r="AI629" s="53" t="s">
        <v>57</v>
      </c>
      <c r="AJ629" s="80">
        <v>9.5519999999999993E-5</v>
      </c>
      <c r="AK629" s="57">
        <f t="shared" si="33"/>
        <v>4</v>
      </c>
    </row>
    <row r="630" spans="28:37" x14ac:dyDescent="0.25">
      <c r="AB630" s="60">
        <v>2020</v>
      </c>
      <c r="AC630" s="53" t="s">
        <v>52</v>
      </c>
      <c r="AD630" s="53" t="s">
        <v>79</v>
      </c>
      <c r="AE630" s="80">
        <v>0.37929999999999997</v>
      </c>
      <c r="AG630" s="60">
        <v>2022</v>
      </c>
      <c r="AH630" s="53" t="s">
        <v>48</v>
      </c>
      <c r="AI630" s="53" t="s">
        <v>57</v>
      </c>
      <c r="AJ630" s="80">
        <v>9.3830000000000001E-5</v>
      </c>
      <c r="AK630" s="57">
        <f t="shared" si="33"/>
        <v>5</v>
      </c>
    </row>
    <row r="631" spans="28:37" x14ac:dyDescent="0.25">
      <c r="AB631" s="60">
        <v>2020</v>
      </c>
      <c r="AC631" s="53" t="s">
        <v>52</v>
      </c>
      <c r="AD631" s="53" t="s">
        <v>80</v>
      </c>
      <c r="AE631" s="80">
        <v>6.0040000000000001E-5</v>
      </c>
      <c r="AG631" s="60">
        <v>2022</v>
      </c>
      <c r="AH631" s="53" t="s">
        <v>52</v>
      </c>
      <c r="AI631" s="53" t="s">
        <v>57</v>
      </c>
      <c r="AJ631" s="80">
        <v>9.3550000000000011E-5</v>
      </c>
      <c r="AK631" s="57">
        <f t="shared" si="33"/>
        <v>6</v>
      </c>
    </row>
    <row r="632" spans="28:37" x14ac:dyDescent="0.25">
      <c r="AB632" s="60">
        <v>2020</v>
      </c>
      <c r="AC632" s="53" t="s">
        <v>56</v>
      </c>
      <c r="AD632" s="53" t="s">
        <v>46</v>
      </c>
      <c r="AE632" s="79">
        <v>1.6194999999999999</v>
      </c>
      <c r="AG632" s="60">
        <v>2022</v>
      </c>
      <c r="AH632" s="53" t="s">
        <v>56</v>
      </c>
      <c r="AI632" s="53" t="s">
        <v>57</v>
      </c>
      <c r="AJ632" s="80">
        <v>9.2820000000000009E-5</v>
      </c>
      <c r="AK632" s="57">
        <f t="shared" si="33"/>
        <v>7</v>
      </c>
    </row>
    <row r="633" spans="28:37" x14ac:dyDescent="0.25">
      <c r="AB633" s="60">
        <v>2020</v>
      </c>
      <c r="AC633" s="53" t="s">
        <v>56</v>
      </c>
      <c r="AD633" s="53" t="s">
        <v>71</v>
      </c>
      <c r="AE633" s="79">
        <v>1.7856000000000001</v>
      </c>
      <c r="AG633" s="60">
        <v>2022</v>
      </c>
      <c r="AH633" s="53" t="s">
        <v>58</v>
      </c>
      <c r="AI633" s="53" t="s">
        <v>57</v>
      </c>
      <c r="AJ633" s="80">
        <v>9.3889999999999997E-5</v>
      </c>
      <c r="AK633" s="57">
        <f t="shared" si="33"/>
        <v>8</v>
      </c>
    </row>
    <row r="634" spans="28:37" x14ac:dyDescent="0.25">
      <c r="AB634" s="60">
        <v>2020</v>
      </c>
      <c r="AC634" s="53" t="s">
        <v>56</v>
      </c>
      <c r="AD634" s="53" t="s">
        <v>5</v>
      </c>
      <c r="AE634" s="79">
        <v>1.3752</v>
      </c>
      <c r="AG634" s="60">
        <v>2022</v>
      </c>
      <c r="AH634" s="53" t="s">
        <v>60</v>
      </c>
      <c r="AI634" s="53" t="s">
        <v>57</v>
      </c>
      <c r="AJ634" s="80">
        <v>9.4109999999999992E-5</v>
      </c>
      <c r="AK634" s="57">
        <f t="shared" si="33"/>
        <v>9</v>
      </c>
    </row>
    <row r="635" spans="28:37" x14ac:dyDescent="0.25">
      <c r="AB635" s="60">
        <v>2020</v>
      </c>
      <c r="AC635" s="53" t="s">
        <v>56</v>
      </c>
      <c r="AD635" s="53" t="s">
        <v>33</v>
      </c>
      <c r="AE635" s="79">
        <v>0.98730000000000007</v>
      </c>
      <c r="AG635" s="60">
        <v>2022</v>
      </c>
      <c r="AH635" s="53" t="s">
        <v>62</v>
      </c>
      <c r="AI635" s="53" t="s">
        <v>57</v>
      </c>
      <c r="AJ635" s="80">
        <v>9.0530000000000002E-5</v>
      </c>
      <c r="AK635" s="57">
        <f t="shared" si="33"/>
        <v>10</v>
      </c>
    </row>
    <row r="636" spans="28:37" x14ac:dyDescent="0.25">
      <c r="AB636" s="60">
        <v>2020</v>
      </c>
      <c r="AC636" s="53" t="s">
        <v>56</v>
      </c>
      <c r="AD636" s="53" t="s">
        <v>38</v>
      </c>
      <c r="AE636" s="79">
        <v>1.0306999999999999</v>
      </c>
      <c r="AG636" s="60">
        <v>2022</v>
      </c>
      <c r="AH636" s="53" t="s">
        <v>65</v>
      </c>
      <c r="AI636" s="53" t="s">
        <v>57</v>
      </c>
      <c r="AJ636" s="80">
        <v>8.7180000000000002E-5</v>
      </c>
      <c r="AK636" s="57">
        <f t="shared" si="33"/>
        <v>11</v>
      </c>
    </row>
    <row r="637" spans="28:37" x14ac:dyDescent="0.25">
      <c r="AB637" s="60">
        <v>2020</v>
      </c>
      <c r="AC637" s="53" t="s">
        <v>56</v>
      </c>
      <c r="AD637" s="53" t="s">
        <v>42</v>
      </c>
      <c r="AE637" s="79">
        <v>0.19649999999999998</v>
      </c>
      <c r="AG637" s="60">
        <v>2022</v>
      </c>
      <c r="AH637" s="53" t="s">
        <v>11</v>
      </c>
      <c r="AI637" s="53" t="s">
        <v>57</v>
      </c>
      <c r="AJ637" s="79">
        <v>8.6320000000000014E-5</v>
      </c>
      <c r="AK637" s="57">
        <f t="shared" si="33"/>
        <v>12</v>
      </c>
    </row>
    <row r="638" spans="28:37" x14ac:dyDescent="0.25">
      <c r="AB638" s="60">
        <v>2020</v>
      </c>
      <c r="AC638" s="53" t="s">
        <v>56</v>
      </c>
      <c r="AD638" s="53" t="s">
        <v>50</v>
      </c>
      <c r="AE638" s="79">
        <v>0.17739999999999997</v>
      </c>
      <c r="AG638" s="60">
        <v>2023</v>
      </c>
      <c r="AH638" s="53" t="s">
        <v>8</v>
      </c>
      <c r="AI638" s="53" t="s">
        <v>57</v>
      </c>
      <c r="AJ638" s="80">
        <v>8.7650000000000003E-5</v>
      </c>
      <c r="AK638" s="57">
        <f t="shared" si="33"/>
        <v>1</v>
      </c>
    </row>
    <row r="639" spans="28:37" x14ac:dyDescent="0.25">
      <c r="AB639" s="60">
        <v>2020</v>
      </c>
      <c r="AC639" s="53" t="s">
        <v>56</v>
      </c>
      <c r="AD639" s="53" t="s">
        <v>54</v>
      </c>
      <c r="AE639" s="79">
        <v>1.8378000000000002E-2</v>
      </c>
      <c r="AG639" s="60">
        <v>2023</v>
      </c>
      <c r="AH639" s="53" t="s">
        <v>36</v>
      </c>
      <c r="AI639" s="53" t="s">
        <v>57</v>
      </c>
      <c r="AJ639" s="80">
        <v>8.8460000000000003E-5</v>
      </c>
      <c r="AK639" s="57">
        <f t="shared" si="33"/>
        <v>2</v>
      </c>
    </row>
    <row r="640" spans="28:37" x14ac:dyDescent="0.25">
      <c r="AB640" s="60">
        <v>2020</v>
      </c>
      <c r="AC640" s="53" t="s">
        <v>56</v>
      </c>
      <c r="AD640" s="53" t="s">
        <v>57</v>
      </c>
      <c r="AE640" s="79">
        <v>9.412E-5</v>
      </c>
      <c r="AG640" s="60">
        <v>2023</v>
      </c>
      <c r="AH640" s="53" t="s">
        <v>40</v>
      </c>
      <c r="AI640" s="53" t="s">
        <v>57</v>
      </c>
      <c r="AJ640" s="80">
        <v>8.8670000000000003E-5</v>
      </c>
      <c r="AK640" s="57">
        <f t="shared" si="33"/>
        <v>3</v>
      </c>
    </row>
    <row r="641" spans="28:37" x14ac:dyDescent="0.25">
      <c r="AB641" s="60">
        <v>2020</v>
      </c>
      <c r="AC641" s="53" t="s">
        <v>56</v>
      </c>
      <c r="AD641" s="53" t="s">
        <v>59</v>
      </c>
      <c r="AE641" s="79">
        <v>1.3091999999999999E-2</v>
      </c>
      <c r="AG641" s="60">
        <v>2023</v>
      </c>
      <c r="AH641" s="53" t="s">
        <v>44</v>
      </c>
      <c r="AI641" s="53" t="s">
        <v>57</v>
      </c>
      <c r="AJ641" s="80">
        <v>9.1160000000000015E-5</v>
      </c>
      <c r="AK641" s="57">
        <f t="shared" si="33"/>
        <v>4</v>
      </c>
    </row>
    <row r="642" spans="28:37" x14ac:dyDescent="0.25">
      <c r="AB642" s="60">
        <v>2020</v>
      </c>
      <c r="AC642" s="53" t="s">
        <v>56</v>
      </c>
      <c r="AD642" s="53" t="s">
        <v>61</v>
      </c>
      <c r="AE642" s="79">
        <v>1.1540000000000001E-3</v>
      </c>
      <c r="AG642" s="60">
        <v>2023</v>
      </c>
      <c r="AH642" s="53" t="s">
        <v>48</v>
      </c>
      <c r="AI642" s="53" t="s">
        <v>57</v>
      </c>
      <c r="AJ642" s="80">
        <v>9.0290000000000005E-5</v>
      </c>
      <c r="AK642" s="57">
        <f t="shared" ref="AK642:AK705" si="34">VLOOKUP(AH642,AM:AN,2,FALSE)</f>
        <v>5</v>
      </c>
    </row>
    <row r="643" spans="28:37" x14ac:dyDescent="0.25">
      <c r="AB643" s="60">
        <v>2020</v>
      </c>
      <c r="AC643" s="53" t="s">
        <v>56</v>
      </c>
      <c r="AD643" s="53" t="s">
        <v>64</v>
      </c>
      <c r="AE643" s="79">
        <v>0.32409999999999994</v>
      </c>
      <c r="AG643" s="60">
        <v>2023</v>
      </c>
      <c r="AH643" s="53" t="s">
        <v>52</v>
      </c>
      <c r="AI643" s="53" t="s">
        <v>57</v>
      </c>
      <c r="AJ643" s="80">
        <v>9.0419999999999991E-5</v>
      </c>
      <c r="AK643" s="57">
        <f t="shared" si="34"/>
        <v>6</v>
      </c>
    </row>
    <row r="644" spans="28:37" x14ac:dyDescent="0.25">
      <c r="AB644" s="60">
        <v>2020</v>
      </c>
      <c r="AC644" s="53" t="s">
        <v>56</v>
      </c>
      <c r="AD644" s="53" t="s">
        <v>66</v>
      </c>
      <c r="AE644" s="79">
        <v>4.6940999999999997E-2</v>
      </c>
      <c r="AG644" s="60">
        <v>2023</v>
      </c>
      <c r="AH644" s="53" t="s">
        <v>56</v>
      </c>
      <c r="AI644" s="53" t="s">
        <v>57</v>
      </c>
      <c r="AJ644" s="80">
        <v>8.8240000000000009E-5</v>
      </c>
      <c r="AK644" s="57">
        <f t="shared" si="34"/>
        <v>7</v>
      </c>
    </row>
    <row r="645" spans="28:37" x14ac:dyDescent="0.25">
      <c r="AB645" s="60">
        <v>2020</v>
      </c>
      <c r="AC645" s="53" t="s">
        <v>56</v>
      </c>
      <c r="AD645" s="53" t="s">
        <v>67</v>
      </c>
      <c r="AE645" s="79">
        <v>0.91449999999999998</v>
      </c>
      <c r="AG645" s="60">
        <v>2023</v>
      </c>
      <c r="AH645" s="53" t="s">
        <v>58</v>
      </c>
      <c r="AI645" s="53" t="s">
        <v>57</v>
      </c>
      <c r="AJ645" s="80">
        <v>8.8629999999999997E-5</v>
      </c>
      <c r="AK645" s="57">
        <f t="shared" si="34"/>
        <v>8</v>
      </c>
    </row>
    <row r="646" spans="28:37" x14ac:dyDescent="0.25">
      <c r="AB646" s="60">
        <v>2020</v>
      </c>
      <c r="AC646" s="53" t="s">
        <v>56</v>
      </c>
      <c r="AD646" s="53" t="s">
        <v>69</v>
      </c>
      <c r="AE646" s="79">
        <v>2.8024E-2</v>
      </c>
      <c r="AG646" s="60">
        <v>2023</v>
      </c>
      <c r="AH646" s="53" t="s">
        <v>60</v>
      </c>
      <c r="AI646" s="53" t="s">
        <v>57</v>
      </c>
      <c r="AJ646" s="80">
        <v>8.8059999999999994E-5</v>
      </c>
      <c r="AK646" s="57">
        <f t="shared" si="34"/>
        <v>9</v>
      </c>
    </row>
    <row r="647" spans="28:37" x14ac:dyDescent="0.25">
      <c r="AB647" s="60">
        <v>2020</v>
      </c>
      <c r="AC647" s="53" t="s">
        <v>56</v>
      </c>
      <c r="AD647" s="53" t="s">
        <v>73</v>
      </c>
      <c r="AE647" s="79">
        <v>0.37759999999999999</v>
      </c>
      <c r="AG647" s="60">
        <v>2023</v>
      </c>
      <c r="AH647" s="53" t="s">
        <v>62</v>
      </c>
      <c r="AI647" s="53" t="s">
        <v>57</v>
      </c>
      <c r="AJ647" s="80">
        <v>8.598E-5</v>
      </c>
      <c r="AK647" s="57">
        <f t="shared" si="34"/>
        <v>10</v>
      </c>
    </row>
    <row r="648" spans="28:37" x14ac:dyDescent="0.25">
      <c r="AB648" s="60">
        <v>2020</v>
      </c>
      <c r="AC648" s="53" t="s">
        <v>56</v>
      </c>
      <c r="AD648" s="53" t="s">
        <v>75</v>
      </c>
      <c r="AE648" s="79">
        <v>0.36659999999999998</v>
      </c>
      <c r="AG648" s="60">
        <v>2023</v>
      </c>
      <c r="AH648" s="53" t="s">
        <v>65</v>
      </c>
      <c r="AI648" s="53" t="s">
        <v>57</v>
      </c>
      <c r="AJ648" s="80">
        <v>8.5929999999999999E-5</v>
      </c>
      <c r="AK648" s="57">
        <f t="shared" si="34"/>
        <v>11</v>
      </c>
    </row>
    <row r="649" spans="28:37" x14ac:dyDescent="0.25">
      <c r="AB649" s="60">
        <v>2020</v>
      </c>
      <c r="AC649" s="53" t="s">
        <v>56</v>
      </c>
      <c r="AD649" s="53" t="s">
        <v>76</v>
      </c>
      <c r="AE649" s="79">
        <v>1.5072000000000001</v>
      </c>
      <c r="AG649" s="60">
        <v>2023</v>
      </c>
      <c r="AH649" s="53" t="s">
        <v>11</v>
      </c>
      <c r="AI649" s="53" t="s">
        <v>57</v>
      </c>
      <c r="AJ649" s="80">
        <v>8.5359999999999996E-5</v>
      </c>
      <c r="AK649" s="57">
        <f t="shared" si="34"/>
        <v>12</v>
      </c>
    </row>
    <row r="650" spans="28:37" x14ac:dyDescent="0.25">
      <c r="AB650" s="60">
        <v>2020</v>
      </c>
      <c r="AC650" s="53" t="s">
        <v>56</v>
      </c>
      <c r="AD650" s="53" t="s">
        <v>78</v>
      </c>
      <c r="AE650" s="79">
        <v>4.3822E-2</v>
      </c>
      <c r="AG650" s="60">
        <v>2024</v>
      </c>
      <c r="AH650" s="53" t="s">
        <v>8</v>
      </c>
      <c r="AI650" s="53" t="s">
        <v>57</v>
      </c>
      <c r="AJ650" s="79">
        <v>8.4860000000000011E-5</v>
      </c>
      <c r="AK650" s="57">
        <f t="shared" si="34"/>
        <v>1</v>
      </c>
    </row>
    <row r="651" spans="28:37" x14ac:dyDescent="0.25">
      <c r="AB651" s="60">
        <v>2020</v>
      </c>
      <c r="AC651" s="53" t="s">
        <v>56</v>
      </c>
      <c r="AD651" s="53" t="s">
        <v>79</v>
      </c>
      <c r="AE651" s="79">
        <v>0.37439999999999996</v>
      </c>
      <c r="AG651" s="60">
        <v>2024</v>
      </c>
      <c r="AH651" s="53" t="s">
        <v>36</v>
      </c>
      <c r="AI651" s="53" t="s">
        <v>57</v>
      </c>
      <c r="AJ651" s="79">
        <v>8.5540000000000011E-5</v>
      </c>
      <c r="AK651" s="57">
        <f t="shared" si="34"/>
        <v>2</v>
      </c>
    </row>
    <row r="652" spans="28:37" x14ac:dyDescent="0.25">
      <c r="AB652" s="60">
        <v>2020</v>
      </c>
      <c r="AC652" s="53" t="s">
        <v>56</v>
      </c>
      <c r="AD652" s="53" t="s">
        <v>80</v>
      </c>
      <c r="AE652" s="79">
        <v>5.9329999999999996E-5</v>
      </c>
      <c r="AG652" s="60">
        <v>2024</v>
      </c>
      <c r="AH652" s="53" t="s">
        <v>40</v>
      </c>
      <c r="AI652" s="53" t="s">
        <v>57</v>
      </c>
      <c r="AJ652" s="79">
        <v>8.489999999999999E-5</v>
      </c>
      <c r="AK652" s="57">
        <f t="shared" si="34"/>
        <v>3</v>
      </c>
    </row>
    <row r="653" spans="28:37" x14ac:dyDescent="0.25">
      <c r="AB653" s="60">
        <v>2020</v>
      </c>
      <c r="AC653" s="53" t="s">
        <v>58</v>
      </c>
      <c r="AD653" s="53" t="s">
        <v>46</v>
      </c>
      <c r="AE653" s="79">
        <v>1.6174999999999999</v>
      </c>
      <c r="AG653" s="60">
        <v>2024</v>
      </c>
      <c r="AH653" s="53" t="s">
        <v>44</v>
      </c>
      <c r="AI653" s="53" t="s">
        <v>57</v>
      </c>
      <c r="AJ653" s="79">
        <v>8.3640000000000006E-5</v>
      </c>
      <c r="AK653" s="57">
        <f t="shared" si="34"/>
        <v>4</v>
      </c>
    </row>
    <row r="654" spans="28:37" x14ac:dyDescent="0.25">
      <c r="AB654" s="60">
        <v>2020</v>
      </c>
      <c r="AC654" s="53" t="s">
        <v>58</v>
      </c>
      <c r="AD654" s="53" t="s">
        <v>71</v>
      </c>
      <c r="AE654" s="79">
        <v>1.8137000000000001</v>
      </c>
      <c r="AG654" s="60">
        <v>2024</v>
      </c>
      <c r="AH654" s="53" t="s">
        <v>48</v>
      </c>
      <c r="AI654" s="53" t="s">
        <v>57</v>
      </c>
      <c r="AJ654" s="79">
        <v>8.3140000000000007E-5</v>
      </c>
      <c r="AK654" s="57">
        <f t="shared" si="34"/>
        <v>5</v>
      </c>
    </row>
    <row r="655" spans="28:37" x14ac:dyDescent="0.25">
      <c r="AB655" s="60">
        <v>2020</v>
      </c>
      <c r="AC655" s="53" t="s">
        <v>58</v>
      </c>
      <c r="AD655" s="53" t="s">
        <v>5</v>
      </c>
      <c r="AE655" s="79">
        <v>1.3579000000000001</v>
      </c>
      <c r="AG655" s="60">
        <v>2024</v>
      </c>
      <c r="AH655" s="53" t="s">
        <v>52</v>
      </c>
      <c r="AI655" s="53" t="s">
        <v>57</v>
      </c>
      <c r="AJ655" s="79">
        <v>8.2869999999999998E-5</v>
      </c>
      <c r="AK655" s="57">
        <f t="shared" si="34"/>
        <v>6</v>
      </c>
    </row>
    <row r="656" spans="28:37" x14ac:dyDescent="0.25">
      <c r="AB656" s="60">
        <v>2020</v>
      </c>
      <c r="AC656" s="53" t="s">
        <v>58</v>
      </c>
      <c r="AD656" s="53" t="s">
        <v>33</v>
      </c>
      <c r="AE656" s="79">
        <v>1.0003</v>
      </c>
      <c r="AG656" s="60">
        <v>2024</v>
      </c>
      <c r="AH656" s="53" t="s">
        <v>56</v>
      </c>
      <c r="AI656" s="53" t="s">
        <v>57</v>
      </c>
      <c r="AJ656" s="79">
        <v>8.2450000000000012E-5</v>
      </c>
      <c r="AK656" s="57">
        <f t="shared" si="34"/>
        <v>7</v>
      </c>
    </row>
    <row r="657" spans="28:37" x14ac:dyDescent="0.25">
      <c r="AB657" s="60">
        <v>2020</v>
      </c>
      <c r="AC657" s="53" t="s">
        <v>58</v>
      </c>
      <c r="AD657" s="53" t="s">
        <v>38</v>
      </c>
      <c r="AE657" s="79">
        <v>1.0387</v>
      </c>
      <c r="AG657" s="60">
        <v>2024</v>
      </c>
      <c r="AH657" s="53" t="s">
        <v>58</v>
      </c>
      <c r="AI657" s="53" t="s">
        <v>57</v>
      </c>
      <c r="AJ657" s="79">
        <v>8.4239999999999993E-5</v>
      </c>
      <c r="AK657" s="57">
        <f t="shared" si="34"/>
        <v>8</v>
      </c>
    </row>
    <row r="658" spans="28:37" x14ac:dyDescent="0.25">
      <c r="AB658" s="60">
        <v>2020</v>
      </c>
      <c r="AC658" s="53" t="s">
        <v>58</v>
      </c>
      <c r="AD658" s="53" t="s">
        <v>42</v>
      </c>
      <c r="AE658" s="79">
        <v>0.19829999999999998</v>
      </c>
      <c r="AG658" s="60">
        <v>2024</v>
      </c>
      <c r="AH658" s="53" t="s">
        <v>60</v>
      </c>
      <c r="AI658" s="53" t="s">
        <v>57</v>
      </c>
      <c r="AJ658" s="79">
        <v>8.460000000000001E-5</v>
      </c>
      <c r="AK658" s="57">
        <f t="shared" si="34"/>
        <v>9</v>
      </c>
    </row>
    <row r="659" spans="28:37" x14ac:dyDescent="0.25">
      <c r="AB659" s="60">
        <v>2020</v>
      </c>
      <c r="AC659" s="53" t="s">
        <v>58</v>
      </c>
      <c r="AD659" s="53" t="s">
        <v>50</v>
      </c>
      <c r="AE659" s="79">
        <v>0.17519999999999999</v>
      </c>
      <c r="AG659" s="60">
        <v>2024</v>
      </c>
      <c r="AH659" s="53" t="s">
        <v>62</v>
      </c>
      <c r="AI659" s="53" t="s">
        <v>57</v>
      </c>
      <c r="AJ659" s="79">
        <v>8.4209999999999995E-5</v>
      </c>
      <c r="AK659" s="57">
        <f t="shared" si="34"/>
        <v>10</v>
      </c>
    </row>
    <row r="660" spans="28:37" x14ac:dyDescent="0.25">
      <c r="AB660" s="60">
        <v>2020</v>
      </c>
      <c r="AC660" s="53" t="s">
        <v>58</v>
      </c>
      <c r="AD660" s="53" t="s">
        <v>54</v>
      </c>
      <c r="AE660" s="79">
        <v>1.8564000000000001E-2</v>
      </c>
      <c r="AG660" s="60">
        <v>2024</v>
      </c>
      <c r="AH660" s="53" t="s">
        <v>65</v>
      </c>
      <c r="AI660" s="53" t="s">
        <v>57</v>
      </c>
      <c r="AJ660" s="79">
        <v>8.4480000000000004E-5</v>
      </c>
      <c r="AK660" s="57">
        <f t="shared" si="34"/>
        <v>11</v>
      </c>
    </row>
    <row r="661" spans="28:37" x14ac:dyDescent="0.25">
      <c r="AB661" s="60">
        <v>2020</v>
      </c>
      <c r="AC661" s="53" t="s">
        <v>58</v>
      </c>
      <c r="AD661" s="53" t="s">
        <v>57</v>
      </c>
      <c r="AE661" s="79">
        <v>9.3389999999999999E-5</v>
      </c>
      <c r="AG661" s="60">
        <v>2024</v>
      </c>
      <c r="AH661" s="53" t="s">
        <v>11</v>
      </c>
      <c r="AI661" s="53" t="s">
        <v>57</v>
      </c>
      <c r="AJ661" s="82">
        <v>8.4259999999999996E-5</v>
      </c>
      <c r="AK661" s="57">
        <f t="shared" si="34"/>
        <v>12</v>
      </c>
    </row>
    <row r="662" spans="28:37" x14ac:dyDescent="0.25">
      <c r="AB662" s="60">
        <v>2020</v>
      </c>
      <c r="AC662" s="53" t="s">
        <v>58</v>
      </c>
      <c r="AD662" s="53" t="s">
        <v>59</v>
      </c>
      <c r="AE662" s="79">
        <v>1.2868999999999998E-2</v>
      </c>
      <c r="AG662" s="60">
        <v>2025</v>
      </c>
      <c r="AH662" s="53" t="s">
        <v>8</v>
      </c>
      <c r="AI662" s="53" t="s">
        <v>57</v>
      </c>
      <c r="AJ662" s="79">
        <v>8.3100000000000001E-5</v>
      </c>
      <c r="AK662" s="57">
        <f t="shared" si="34"/>
        <v>1</v>
      </c>
    </row>
    <row r="663" spans="28:37" x14ac:dyDescent="0.25">
      <c r="AB663" s="60">
        <v>2020</v>
      </c>
      <c r="AC663" s="53" t="s">
        <v>58</v>
      </c>
      <c r="AD663" s="53" t="s">
        <v>61</v>
      </c>
      <c r="AE663" s="79">
        <v>1.1479999999999999E-3</v>
      </c>
      <c r="AG663" s="60">
        <v>2025</v>
      </c>
      <c r="AH663" s="53" t="s">
        <v>36</v>
      </c>
      <c r="AI663" s="53" t="s">
        <v>57</v>
      </c>
      <c r="AJ663" s="79">
        <v>8.1379999999999997E-5</v>
      </c>
      <c r="AK663" s="57">
        <f t="shared" si="34"/>
        <v>2</v>
      </c>
    </row>
    <row r="664" spans="28:37" x14ac:dyDescent="0.25">
      <c r="AB664" s="60">
        <v>2020</v>
      </c>
      <c r="AC664" s="53" t="s">
        <v>58</v>
      </c>
      <c r="AD664" s="53" t="s">
        <v>64</v>
      </c>
      <c r="AE664" s="79">
        <v>0.32600000000000001</v>
      </c>
      <c r="AG664" s="60">
        <v>2025</v>
      </c>
      <c r="AH664" s="53" t="s">
        <v>40</v>
      </c>
      <c r="AI664" s="53" t="s">
        <v>57</v>
      </c>
      <c r="AJ664" s="79">
        <v>8.0979999999999987E-5</v>
      </c>
      <c r="AK664" s="57">
        <f t="shared" si="34"/>
        <v>3</v>
      </c>
    </row>
    <row r="665" spans="28:37" x14ac:dyDescent="0.25">
      <c r="AB665" s="60">
        <v>2020</v>
      </c>
      <c r="AC665" s="53" t="s">
        <v>58</v>
      </c>
      <c r="AD665" s="53" t="s">
        <v>66</v>
      </c>
      <c r="AE665" s="79">
        <v>4.6243999999999993E-2</v>
      </c>
      <c r="AG665" s="60">
        <v>2025</v>
      </c>
      <c r="AH665" s="53" t="s">
        <v>44</v>
      </c>
      <c r="AI665" s="53" t="s">
        <v>57</v>
      </c>
      <c r="AJ665" s="79">
        <v>7.8369999999999997E-5</v>
      </c>
      <c r="AK665" s="57">
        <f t="shared" si="34"/>
        <v>4</v>
      </c>
    </row>
    <row r="666" spans="28:37" x14ac:dyDescent="0.25">
      <c r="AB666" s="60">
        <v>2020</v>
      </c>
      <c r="AC666" s="53" t="s">
        <v>58</v>
      </c>
      <c r="AD666" s="53" t="s">
        <v>67</v>
      </c>
      <c r="AE666" s="79">
        <v>0.91520000000000001</v>
      </c>
      <c r="AG666" s="60">
        <v>2025</v>
      </c>
      <c r="AH666" s="53" t="s">
        <v>48</v>
      </c>
      <c r="AI666" s="53" t="s">
        <v>57</v>
      </c>
      <c r="AJ666" s="79">
        <v>7.908999999999999E-5</v>
      </c>
      <c r="AK666" s="57">
        <f t="shared" si="34"/>
        <v>5</v>
      </c>
    </row>
    <row r="667" spans="28:37" x14ac:dyDescent="0.25">
      <c r="AB667" s="60">
        <v>2020</v>
      </c>
      <c r="AC667" s="53" t="s">
        <v>58</v>
      </c>
      <c r="AD667" s="53" t="s">
        <v>69</v>
      </c>
      <c r="AE667" s="79">
        <v>2.8056000000000001E-2</v>
      </c>
      <c r="AG667" s="60">
        <v>2025</v>
      </c>
      <c r="AH667" s="53" t="s">
        <v>52</v>
      </c>
      <c r="AI667" s="53" t="s">
        <v>57</v>
      </c>
      <c r="AJ667" s="79">
        <v>7.858000000000001E-5</v>
      </c>
      <c r="AK667" s="57">
        <f t="shared" si="34"/>
        <v>6</v>
      </c>
    </row>
    <row r="668" spans="28:37" x14ac:dyDescent="0.25">
      <c r="AB668" s="60">
        <v>2020</v>
      </c>
      <c r="AC668" s="53" t="s">
        <v>58</v>
      </c>
      <c r="AD668" s="53" t="s">
        <v>73</v>
      </c>
      <c r="AE668" s="79">
        <v>0.37290000000000001</v>
      </c>
      <c r="AG668" s="60">
        <v>2025</v>
      </c>
      <c r="AH668" s="53" t="s">
        <v>56</v>
      </c>
      <c r="AI668" s="53" t="s">
        <v>57</v>
      </c>
      <c r="AJ668" s="79">
        <v>7.8650000000000001E-5</v>
      </c>
      <c r="AK668" s="57">
        <f t="shared" si="34"/>
        <v>7</v>
      </c>
    </row>
    <row r="669" spans="28:37" x14ac:dyDescent="0.25">
      <c r="AB669" s="60">
        <v>2020</v>
      </c>
      <c r="AC669" s="53" t="s">
        <v>58</v>
      </c>
      <c r="AD669" s="53" t="s">
        <v>75</v>
      </c>
      <c r="AE669" s="79">
        <v>0.36210000000000003</v>
      </c>
      <c r="AG669" s="60">
        <v>2025</v>
      </c>
      <c r="AH669" s="53" t="s">
        <v>58</v>
      </c>
      <c r="AI669" s="53" t="s">
        <v>57</v>
      </c>
      <c r="AJ669" s="79">
        <v>7.8100000000000001E-5</v>
      </c>
      <c r="AK669" s="57">
        <f t="shared" si="34"/>
        <v>8</v>
      </c>
    </row>
    <row r="670" spans="28:37" x14ac:dyDescent="0.25">
      <c r="AB670" s="60">
        <v>2020</v>
      </c>
      <c r="AC670" s="53" t="s">
        <v>58</v>
      </c>
      <c r="AD670" s="53" t="s">
        <v>76</v>
      </c>
      <c r="AE670" s="79">
        <v>1.5023</v>
      </c>
      <c r="AG670" s="60">
        <v>2025</v>
      </c>
      <c r="AH670" s="53" t="s">
        <v>60</v>
      </c>
      <c r="AI670" s="53" t="s">
        <v>57</v>
      </c>
      <c r="AJ670" s="79">
        <v>7.7340000000000002E-5</v>
      </c>
      <c r="AK670" s="57">
        <f t="shared" si="34"/>
        <v>9</v>
      </c>
    </row>
    <row r="671" spans="28:37" x14ac:dyDescent="0.25">
      <c r="AB671" s="60">
        <v>2020</v>
      </c>
      <c r="AC671" s="53" t="s">
        <v>58</v>
      </c>
      <c r="AD671" s="53" t="s">
        <v>78</v>
      </c>
      <c r="AE671" s="79">
        <v>4.3768000000000001E-2</v>
      </c>
      <c r="AG671" s="60">
        <v>2025</v>
      </c>
      <c r="AH671" s="53" t="s">
        <v>62</v>
      </c>
      <c r="AI671" s="53" t="s">
        <v>57</v>
      </c>
      <c r="AJ671" s="79">
        <v>7.818E-5</v>
      </c>
      <c r="AK671" s="57">
        <f t="shared" si="34"/>
        <v>10</v>
      </c>
    </row>
    <row r="672" spans="28:37" x14ac:dyDescent="0.25">
      <c r="AB672" s="60">
        <v>2020</v>
      </c>
      <c r="AC672" s="53" t="s">
        <v>58</v>
      </c>
      <c r="AD672" s="53" t="s">
        <v>79</v>
      </c>
      <c r="AE672" s="79">
        <v>0.36969999999999997</v>
      </c>
      <c r="AG672" s="60">
        <v>2025</v>
      </c>
      <c r="AH672" s="53" t="s">
        <v>65</v>
      </c>
      <c r="AI672" s="53" t="s">
        <v>57</v>
      </c>
      <c r="AJ672" s="79">
        <v>7.784E-5</v>
      </c>
      <c r="AK672" s="57">
        <f t="shared" si="34"/>
        <v>11</v>
      </c>
    </row>
    <row r="673" spans="28:37" x14ac:dyDescent="0.25">
      <c r="AB673" s="60">
        <v>2020</v>
      </c>
      <c r="AC673" s="53" t="s">
        <v>58</v>
      </c>
      <c r="AD673" s="53" t="s">
        <v>80</v>
      </c>
      <c r="AE673" s="79">
        <v>5.8589999999999993E-5</v>
      </c>
      <c r="AG673" s="60">
        <v>2025</v>
      </c>
      <c r="AH673" s="53" t="s">
        <v>11</v>
      </c>
      <c r="AI673" s="53" t="s">
        <v>57</v>
      </c>
      <c r="AJ673" s="79">
        <v>7.6920000000000002E-5</v>
      </c>
      <c r="AK673" s="57">
        <f t="shared" si="34"/>
        <v>12</v>
      </c>
    </row>
    <row r="674" spans="28:37" x14ac:dyDescent="0.25">
      <c r="AB674" s="60">
        <v>2020</v>
      </c>
      <c r="AC674" s="53" t="s">
        <v>60</v>
      </c>
      <c r="AD674" s="53" t="s">
        <v>46</v>
      </c>
      <c r="AE674" s="79">
        <v>1.6059000000000001</v>
      </c>
      <c r="AG674" s="60">
        <v>2018</v>
      </c>
      <c r="AH674" s="53" t="s">
        <v>8</v>
      </c>
      <c r="AI674" s="53" t="s">
        <v>59</v>
      </c>
      <c r="AJ674" s="79">
        <v>1.2025999999999998E-2</v>
      </c>
      <c r="AK674" s="57">
        <f t="shared" si="34"/>
        <v>1</v>
      </c>
    </row>
    <row r="675" spans="28:37" x14ac:dyDescent="0.25">
      <c r="AB675" s="60">
        <v>2020</v>
      </c>
      <c r="AC675" s="53" t="s">
        <v>60</v>
      </c>
      <c r="AD675" s="53" t="s">
        <v>71</v>
      </c>
      <c r="AE675" s="79">
        <v>1.7576000000000001</v>
      </c>
      <c r="AG675" s="60">
        <v>2018</v>
      </c>
      <c r="AH675" s="53" t="s">
        <v>36</v>
      </c>
      <c r="AI675" s="53" t="s">
        <v>59</v>
      </c>
      <c r="AJ675" s="79">
        <v>1.2365999999999999E-2</v>
      </c>
      <c r="AK675" s="57">
        <f t="shared" si="34"/>
        <v>2</v>
      </c>
    </row>
    <row r="676" spans="28:37" x14ac:dyDescent="0.25">
      <c r="AB676" s="60">
        <v>2020</v>
      </c>
      <c r="AC676" s="53" t="s">
        <v>60</v>
      </c>
      <c r="AD676" s="53" t="s">
        <v>5</v>
      </c>
      <c r="AE676" s="79">
        <v>1.3692</v>
      </c>
      <c r="AG676" s="60">
        <v>2018</v>
      </c>
      <c r="AH676" s="53" t="s">
        <v>40</v>
      </c>
      <c r="AI676" s="53" t="s">
        <v>59</v>
      </c>
      <c r="AJ676" s="79">
        <v>1.2307999999999999E-2</v>
      </c>
      <c r="AK676" s="57">
        <f t="shared" si="34"/>
        <v>3</v>
      </c>
    </row>
    <row r="677" spans="28:37" x14ac:dyDescent="0.25">
      <c r="AB677" s="60">
        <v>2020</v>
      </c>
      <c r="AC677" s="53" t="s">
        <v>60</v>
      </c>
      <c r="AD677" s="53" t="s">
        <v>33</v>
      </c>
      <c r="AE677" s="79">
        <v>0.97389999999999999</v>
      </c>
      <c r="AG677" s="60">
        <v>2018</v>
      </c>
      <c r="AH677" s="53" t="s">
        <v>44</v>
      </c>
      <c r="AI677" s="53" t="s">
        <v>59</v>
      </c>
      <c r="AJ677" s="79">
        <v>1.213E-2</v>
      </c>
      <c r="AK677" s="57">
        <f t="shared" si="34"/>
        <v>4</v>
      </c>
    </row>
    <row r="678" spans="28:37" x14ac:dyDescent="0.25">
      <c r="AB678" s="60">
        <v>2020</v>
      </c>
      <c r="AC678" s="53" t="s">
        <v>60</v>
      </c>
      <c r="AD678" s="53" t="s">
        <v>38</v>
      </c>
      <c r="AE678" s="79">
        <v>1.0210999999999999</v>
      </c>
      <c r="AG678" s="60">
        <v>2018</v>
      </c>
      <c r="AH678" s="53" t="s">
        <v>48</v>
      </c>
      <c r="AI678" s="53" t="s">
        <v>59</v>
      </c>
      <c r="AJ678" s="79">
        <v>1.2306999999999998E-2</v>
      </c>
      <c r="AK678" s="57">
        <f t="shared" si="34"/>
        <v>5</v>
      </c>
    </row>
    <row r="679" spans="28:37" x14ac:dyDescent="0.25">
      <c r="AB679" s="60">
        <v>2020</v>
      </c>
      <c r="AC679" s="53" t="s">
        <v>60</v>
      </c>
      <c r="AD679" s="53" t="s">
        <v>42</v>
      </c>
      <c r="AE679" s="79">
        <v>0.20100000000000001</v>
      </c>
      <c r="AG679" s="60">
        <v>2018</v>
      </c>
      <c r="AH679" s="53" t="s">
        <v>52</v>
      </c>
      <c r="AI679" s="53" t="s">
        <v>59</v>
      </c>
      <c r="AJ679" s="79">
        <v>1.2332000000000001E-2</v>
      </c>
      <c r="AK679" s="57">
        <f t="shared" si="34"/>
        <v>6</v>
      </c>
    </row>
    <row r="680" spans="28:37" x14ac:dyDescent="0.25">
      <c r="AB680" s="60">
        <v>2020</v>
      </c>
      <c r="AC680" s="53" t="s">
        <v>60</v>
      </c>
      <c r="AD680" s="53" t="s">
        <v>50</v>
      </c>
      <c r="AE680" s="79">
        <v>0.17670000000000002</v>
      </c>
      <c r="AG680" s="60">
        <v>2018</v>
      </c>
      <c r="AH680" s="53" t="s">
        <v>56</v>
      </c>
      <c r="AI680" s="53" t="s">
        <v>59</v>
      </c>
      <c r="AJ680" s="79">
        <v>1.2277E-2</v>
      </c>
      <c r="AK680" s="57">
        <f t="shared" si="34"/>
        <v>7</v>
      </c>
    </row>
    <row r="681" spans="28:37" x14ac:dyDescent="0.25">
      <c r="AB681" s="60">
        <v>2020</v>
      </c>
      <c r="AC681" s="53" t="s">
        <v>60</v>
      </c>
      <c r="AD681" s="53" t="s">
        <v>54</v>
      </c>
      <c r="AE681" s="79">
        <v>1.8562000000000002E-2</v>
      </c>
      <c r="AG681" s="60">
        <v>2018</v>
      </c>
      <c r="AH681" s="53" t="s">
        <v>58</v>
      </c>
      <c r="AI681" s="53" t="s">
        <v>59</v>
      </c>
      <c r="AJ681" s="79">
        <v>1.2326999999999999E-2</v>
      </c>
      <c r="AK681" s="57">
        <f t="shared" si="34"/>
        <v>8</v>
      </c>
    </row>
    <row r="682" spans="28:37" x14ac:dyDescent="0.25">
      <c r="AB682" s="60">
        <v>2020</v>
      </c>
      <c r="AC682" s="53" t="s">
        <v>60</v>
      </c>
      <c r="AD682" s="53" t="s">
        <v>57</v>
      </c>
      <c r="AE682" s="79">
        <v>9.1940000000000004E-5</v>
      </c>
      <c r="AG682" s="60">
        <v>2018</v>
      </c>
      <c r="AH682" s="53" t="s">
        <v>60</v>
      </c>
      <c r="AI682" s="53" t="s">
        <v>59</v>
      </c>
      <c r="AJ682" s="79">
        <v>1.2043999999999999E-2</v>
      </c>
      <c r="AK682" s="57">
        <f t="shared" si="34"/>
        <v>9</v>
      </c>
    </row>
    <row r="683" spans="28:37" x14ac:dyDescent="0.25">
      <c r="AB683" s="60">
        <v>2020</v>
      </c>
      <c r="AC683" s="53" t="s">
        <v>60</v>
      </c>
      <c r="AD683" s="53" t="s">
        <v>59</v>
      </c>
      <c r="AE683" s="79">
        <v>1.2964999999999999E-2</v>
      </c>
      <c r="AG683" s="60">
        <v>2018</v>
      </c>
      <c r="AH683" s="53" t="s">
        <v>62</v>
      </c>
      <c r="AI683" s="53" t="s">
        <v>59</v>
      </c>
      <c r="AJ683" s="79">
        <v>1.2244999999999999E-2</v>
      </c>
      <c r="AK683" s="57">
        <f t="shared" si="34"/>
        <v>10</v>
      </c>
    </row>
    <row r="684" spans="28:37" x14ac:dyDescent="0.25">
      <c r="AB684" s="60">
        <v>2020</v>
      </c>
      <c r="AC684" s="53" t="s">
        <v>60</v>
      </c>
      <c r="AD684" s="53" t="s">
        <v>61</v>
      </c>
      <c r="AE684" s="79">
        <v>1.17E-3</v>
      </c>
      <c r="AG684" s="60">
        <v>2018</v>
      </c>
      <c r="AH684" s="53" t="s">
        <v>65</v>
      </c>
      <c r="AI684" s="53" t="s">
        <v>59</v>
      </c>
      <c r="AJ684" s="79">
        <v>1.2084999999999999E-2</v>
      </c>
      <c r="AK684" s="57">
        <f t="shared" si="34"/>
        <v>11</v>
      </c>
    </row>
    <row r="685" spans="28:37" x14ac:dyDescent="0.25">
      <c r="AB685" s="60">
        <v>2020</v>
      </c>
      <c r="AC685" s="53" t="s">
        <v>60</v>
      </c>
      <c r="AD685" s="53" t="s">
        <v>64</v>
      </c>
      <c r="AE685" s="79">
        <v>0.32919999999999999</v>
      </c>
      <c r="AG685" s="60">
        <v>2018</v>
      </c>
      <c r="AH685" s="53" t="s">
        <v>11</v>
      </c>
      <c r="AI685" s="53" t="s">
        <v>59</v>
      </c>
      <c r="AJ685" s="79">
        <v>1.2359E-2</v>
      </c>
      <c r="AK685" s="57">
        <f t="shared" si="34"/>
        <v>12</v>
      </c>
    </row>
    <row r="686" spans="28:37" x14ac:dyDescent="0.25">
      <c r="AB686" s="60">
        <v>2020</v>
      </c>
      <c r="AC686" s="53" t="s">
        <v>60</v>
      </c>
      <c r="AD686" s="53" t="s">
        <v>66</v>
      </c>
      <c r="AE686" s="79">
        <v>4.7237000000000001E-2</v>
      </c>
      <c r="AG686" s="60">
        <v>2019</v>
      </c>
      <c r="AH686" s="53" t="s">
        <v>8</v>
      </c>
      <c r="AI686" s="53" t="s">
        <v>59</v>
      </c>
      <c r="AJ686" s="79">
        <v>1.2365999999999999E-2</v>
      </c>
      <c r="AK686" s="57">
        <f t="shared" si="34"/>
        <v>1</v>
      </c>
    </row>
    <row r="687" spans="28:37" x14ac:dyDescent="0.25">
      <c r="AB687" s="60">
        <v>2020</v>
      </c>
      <c r="AC687" s="53" t="s">
        <v>60</v>
      </c>
      <c r="AD687" s="53" t="s">
        <v>67</v>
      </c>
      <c r="AE687" s="79">
        <v>0.90180000000000005</v>
      </c>
      <c r="AG687" s="60">
        <v>2019</v>
      </c>
      <c r="AH687" s="53" t="s">
        <v>36</v>
      </c>
      <c r="AI687" s="53" t="s">
        <v>59</v>
      </c>
      <c r="AJ687" s="79">
        <v>1.2163E-2</v>
      </c>
      <c r="AK687" s="57">
        <f t="shared" si="34"/>
        <v>2</v>
      </c>
    </row>
    <row r="688" spans="28:37" x14ac:dyDescent="0.25">
      <c r="AB688" s="60">
        <v>2020</v>
      </c>
      <c r="AC688" s="53" t="s">
        <v>60</v>
      </c>
      <c r="AD688" s="53" t="s">
        <v>69</v>
      </c>
      <c r="AE688" s="79">
        <v>2.8281999999999998E-2</v>
      </c>
      <c r="AG688" s="60">
        <v>2019</v>
      </c>
      <c r="AH688" s="53" t="s">
        <v>40</v>
      </c>
      <c r="AI688" s="53" t="s">
        <v>59</v>
      </c>
      <c r="AJ688" s="79">
        <v>1.2244999999999999E-2</v>
      </c>
      <c r="AK688" s="57">
        <f t="shared" si="34"/>
        <v>3</v>
      </c>
    </row>
    <row r="689" spans="28:37" x14ac:dyDescent="0.25">
      <c r="AB689" s="60">
        <v>2020</v>
      </c>
      <c r="AC689" s="53" t="s">
        <v>60</v>
      </c>
      <c r="AD689" s="53" t="s">
        <v>73</v>
      </c>
      <c r="AE689" s="79">
        <v>0.376</v>
      </c>
      <c r="AG689" s="60">
        <v>2019</v>
      </c>
      <c r="AH689" s="53" t="s">
        <v>44</v>
      </c>
      <c r="AI689" s="53" t="s">
        <v>59</v>
      </c>
      <c r="AJ689" s="79">
        <v>1.2208000000000002E-2</v>
      </c>
      <c r="AK689" s="57">
        <f t="shared" si="34"/>
        <v>4</v>
      </c>
    </row>
    <row r="690" spans="28:37" x14ac:dyDescent="0.25">
      <c r="AB690" s="60">
        <v>2020</v>
      </c>
      <c r="AC690" s="53" t="s">
        <v>60</v>
      </c>
      <c r="AD690" s="53" t="s">
        <v>75</v>
      </c>
      <c r="AE690" s="79">
        <v>0.36499999999999999</v>
      </c>
      <c r="AG690" s="60">
        <v>2019</v>
      </c>
      <c r="AH690" s="53" t="s">
        <v>48</v>
      </c>
      <c r="AI690" s="53" t="s">
        <v>59</v>
      </c>
      <c r="AJ690" s="79">
        <v>1.2627999999999999E-2</v>
      </c>
      <c r="AK690" s="57">
        <f t="shared" si="34"/>
        <v>5</v>
      </c>
    </row>
    <row r="691" spans="28:37" x14ac:dyDescent="0.25">
      <c r="AB691" s="60">
        <v>2020</v>
      </c>
      <c r="AC691" s="53" t="s">
        <v>60</v>
      </c>
      <c r="AD691" s="53" t="s">
        <v>76</v>
      </c>
      <c r="AE691" s="79">
        <v>1.4859</v>
      </c>
      <c r="AG691" s="60">
        <v>2019</v>
      </c>
      <c r="AH691" s="53" t="s">
        <v>52</v>
      </c>
      <c r="AI691" s="53" t="s">
        <v>59</v>
      </c>
      <c r="AJ691" s="79">
        <v>1.2576E-2</v>
      </c>
      <c r="AK691" s="57">
        <f t="shared" si="34"/>
        <v>6</v>
      </c>
    </row>
    <row r="692" spans="28:37" x14ac:dyDescent="0.25">
      <c r="AB692" s="60">
        <v>2020</v>
      </c>
      <c r="AC692" s="53" t="s">
        <v>60</v>
      </c>
      <c r="AD692" s="53" t="s">
        <v>78</v>
      </c>
      <c r="AE692" s="79">
        <v>4.3203999999999999E-2</v>
      </c>
      <c r="AG692" s="60">
        <v>2019</v>
      </c>
      <c r="AH692" s="53" t="s">
        <v>56</v>
      </c>
      <c r="AI692" s="53" t="s">
        <v>59</v>
      </c>
      <c r="AJ692" s="79">
        <v>1.2612000000000002E-2</v>
      </c>
      <c r="AK692" s="57">
        <f t="shared" si="34"/>
        <v>7</v>
      </c>
    </row>
    <row r="693" spans="28:37" x14ac:dyDescent="0.25">
      <c r="AB693" s="60">
        <v>2020</v>
      </c>
      <c r="AC693" s="53" t="s">
        <v>60</v>
      </c>
      <c r="AD693" s="53" t="s">
        <v>79</v>
      </c>
      <c r="AE693" s="79">
        <v>0.37270000000000003</v>
      </c>
      <c r="AG693" s="60">
        <v>2019</v>
      </c>
      <c r="AH693" s="53" t="s">
        <v>58</v>
      </c>
      <c r="AI693" s="53" t="s">
        <v>59</v>
      </c>
      <c r="AJ693" s="79">
        <v>1.3040000000000001E-2</v>
      </c>
      <c r="AK693" s="57">
        <f t="shared" si="34"/>
        <v>8</v>
      </c>
    </row>
    <row r="694" spans="28:37" x14ac:dyDescent="0.25">
      <c r="AB694" s="60">
        <v>2020</v>
      </c>
      <c r="AC694" s="53" t="s">
        <v>60</v>
      </c>
      <c r="AD694" s="53" t="s">
        <v>80</v>
      </c>
      <c r="AE694" s="79">
        <v>5.906E-5</v>
      </c>
      <c r="AG694" s="60">
        <v>2019</v>
      </c>
      <c r="AH694" s="53" t="s">
        <v>60</v>
      </c>
      <c r="AI694" s="53" t="s">
        <v>59</v>
      </c>
      <c r="AJ694" s="79">
        <v>1.2796E-2</v>
      </c>
      <c r="AK694" s="57">
        <f t="shared" si="34"/>
        <v>9</v>
      </c>
    </row>
    <row r="695" spans="28:37" x14ac:dyDescent="0.25">
      <c r="AB695" s="60">
        <v>2020</v>
      </c>
      <c r="AC695" s="53" t="s">
        <v>62</v>
      </c>
      <c r="AD695" s="53" t="s">
        <v>46</v>
      </c>
      <c r="AE695" s="79">
        <v>1.5943000000000001</v>
      </c>
      <c r="AG695" s="60">
        <v>2019</v>
      </c>
      <c r="AH695" s="53" t="s">
        <v>62</v>
      </c>
      <c r="AI695" s="53" t="s">
        <v>59</v>
      </c>
      <c r="AJ695" s="79">
        <v>1.2525E-2</v>
      </c>
      <c r="AK695" s="57">
        <f t="shared" si="34"/>
        <v>10</v>
      </c>
    </row>
    <row r="696" spans="28:37" x14ac:dyDescent="0.25">
      <c r="AB696" s="60">
        <v>2020</v>
      </c>
      <c r="AC696" s="53" t="s">
        <v>62</v>
      </c>
      <c r="AD696" s="53" t="s">
        <v>71</v>
      </c>
      <c r="AE696" s="79">
        <v>1.7637</v>
      </c>
      <c r="AG696" s="60">
        <v>2019</v>
      </c>
      <c r="AH696" s="53" t="s">
        <v>65</v>
      </c>
      <c r="AI696" s="53" t="s">
        <v>59</v>
      </c>
      <c r="AJ696" s="79">
        <v>1.2475E-2</v>
      </c>
      <c r="AK696" s="57">
        <f t="shared" si="34"/>
        <v>11</v>
      </c>
    </row>
    <row r="697" spans="28:37" x14ac:dyDescent="0.25">
      <c r="AB697" s="60">
        <v>2020</v>
      </c>
      <c r="AC697" s="53" t="s">
        <v>62</v>
      </c>
      <c r="AD697" s="53" t="s">
        <v>5</v>
      </c>
      <c r="AE697" s="79">
        <v>1.3636999999999999</v>
      </c>
      <c r="AG697" s="60">
        <v>2019</v>
      </c>
      <c r="AH697" s="53" t="s">
        <v>11</v>
      </c>
      <c r="AI697" s="53" t="s">
        <v>59</v>
      </c>
      <c r="AJ697" s="79">
        <v>1.2397999999999999E-2</v>
      </c>
      <c r="AK697" s="57">
        <f t="shared" si="34"/>
        <v>12</v>
      </c>
    </row>
    <row r="698" spans="28:37" x14ac:dyDescent="0.25">
      <c r="AB698" s="60">
        <v>2020</v>
      </c>
      <c r="AC698" s="53" t="s">
        <v>62</v>
      </c>
      <c r="AD698" s="53" t="s">
        <v>33</v>
      </c>
      <c r="AE698" s="79">
        <v>0.96150000000000002</v>
      </c>
      <c r="AG698" s="60">
        <v>2020</v>
      </c>
      <c r="AH698" s="53" t="s">
        <v>8</v>
      </c>
      <c r="AI698" s="53" t="s">
        <v>59</v>
      </c>
      <c r="AJ698" s="80">
        <v>1.2485999999999999E-2</v>
      </c>
      <c r="AK698" s="57">
        <f t="shared" si="34"/>
        <v>1</v>
      </c>
    </row>
    <row r="699" spans="28:37" x14ac:dyDescent="0.25">
      <c r="AB699" s="60">
        <v>2020</v>
      </c>
      <c r="AC699" s="53" t="s">
        <v>62</v>
      </c>
      <c r="AD699" s="53" t="s">
        <v>38</v>
      </c>
      <c r="AE699" s="79">
        <v>1.0256000000000001</v>
      </c>
      <c r="AG699" s="60">
        <v>2020</v>
      </c>
      <c r="AH699" s="53" t="s">
        <v>36</v>
      </c>
      <c r="AI699" s="53" t="s">
        <v>59</v>
      </c>
      <c r="AJ699" s="80">
        <v>1.2808E-2</v>
      </c>
      <c r="AK699" s="57">
        <f t="shared" si="34"/>
        <v>2</v>
      </c>
    </row>
    <row r="700" spans="28:37" x14ac:dyDescent="0.25">
      <c r="AB700" s="60">
        <v>2020</v>
      </c>
      <c r="AC700" s="53" t="s">
        <v>62</v>
      </c>
      <c r="AD700" s="53" t="s">
        <v>42</v>
      </c>
      <c r="AE700" s="79">
        <v>0.2041</v>
      </c>
      <c r="AG700" s="60">
        <v>2020</v>
      </c>
      <c r="AH700" s="53" t="s">
        <v>40</v>
      </c>
      <c r="AI700" s="53" t="s">
        <v>59</v>
      </c>
      <c r="AJ700" s="80">
        <v>1.3142000000000001E-2</v>
      </c>
      <c r="AK700" s="57">
        <f t="shared" si="34"/>
        <v>3</v>
      </c>
    </row>
    <row r="701" spans="28:37" x14ac:dyDescent="0.25">
      <c r="AB701" s="60">
        <v>2020</v>
      </c>
      <c r="AC701" s="53" t="s">
        <v>62</v>
      </c>
      <c r="AD701" s="53" t="s">
        <v>50</v>
      </c>
      <c r="AE701" s="79">
        <v>0.1759</v>
      </c>
      <c r="AG701" s="60">
        <v>2020</v>
      </c>
      <c r="AH701" s="53" t="s">
        <v>44</v>
      </c>
      <c r="AI701" s="53" t="s">
        <v>59</v>
      </c>
      <c r="AJ701" s="80">
        <v>1.324E-2</v>
      </c>
      <c r="AK701" s="57">
        <f t="shared" si="34"/>
        <v>4</v>
      </c>
    </row>
    <row r="702" spans="28:37" x14ac:dyDescent="0.25">
      <c r="AB702" s="60">
        <v>2020</v>
      </c>
      <c r="AC702" s="53" t="s">
        <v>62</v>
      </c>
      <c r="AD702" s="53" t="s">
        <v>54</v>
      </c>
      <c r="AE702" s="79">
        <v>1.8366E-2</v>
      </c>
      <c r="AG702" s="60">
        <v>2020</v>
      </c>
      <c r="AH702" s="53" t="s">
        <v>48</v>
      </c>
      <c r="AI702" s="53" t="s">
        <v>59</v>
      </c>
      <c r="AJ702" s="79">
        <v>1.3169E-2</v>
      </c>
      <c r="AK702" s="57">
        <f t="shared" si="34"/>
        <v>5</v>
      </c>
    </row>
    <row r="703" spans="28:37" x14ac:dyDescent="0.25">
      <c r="AB703" s="60">
        <v>2020</v>
      </c>
      <c r="AC703" s="53" t="s">
        <v>62</v>
      </c>
      <c r="AD703" s="53" t="s">
        <v>57</v>
      </c>
      <c r="AE703" s="79">
        <v>9.3240000000000009E-5</v>
      </c>
      <c r="AG703" s="60">
        <v>2020</v>
      </c>
      <c r="AH703" s="53" t="s">
        <v>52</v>
      </c>
      <c r="AI703" s="53" t="s">
        <v>59</v>
      </c>
      <c r="AJ703" s="80">
        <v>1.2931E-2</v>
      </c>
      <c r="AK703" s="57">
        <f t="shared" si="34"/>
        <v>6</v>
      </c>
    </row>
    <row r="704" spans="28:37" x14ac:dyDescent="0.25">
      <c r="AB704" s="60">
        <v>2020</v>
      </c>
      <c r="AC704" s="53" t="s">
        <v>62</v>
      </c>
      <c r="AD704" s="53" t="s">
        <v>59</v>
      </c>
      <c r="AE704" s="79">
        <v>1.3061E-2</v>
      </c>
      <c r="AG704" s="60">
        <v>2020</v>
      </c>
      <c r="AH704" s="53" t="s">
        <v>56</v>
      </c>
      <c r="AI704" s="53" t="s">
        <v>59</v>
      </c>
      <c r="AJ704" s="79">
        <v>1.3091999999999999E-2</v>
      </c>
      <c r="AK704" s="57">
        <f t="shared" si="34"/>
        <v>7</v>
      </c>
    </row>
    <row r="705" spans="28:37" x14ac:dyDescent="0.25">
      <c r="AB705" s="60">
        <v>2020</v>
      </c>
      <c r="AC705" s="53" t="s">
        <v>62</v>
      </c>
      <c r="AD705" s="53" t="s">
        <v>61</v>
      </c>
      <c r="AE705" s="79">
        <v>1.2099999999999999E-3</v>
      </c>
      <c r="AG705" s="60">
        <v>2020</v>
      </c>
      <c r="AH705" s="53" t="s">
        <v>58</v>
      </c>
      <c r="AI705" s="53" t="s">
        <v>59</v>
      </c>
      <c r="AJ705" s="79">
        <v>1.2868999999999998E-2</v>
      </c>
      <c r="AK705" s="57">
        <f t="shared" si="34"/>
        <v>8</v>
      </c>
    </row>
    <row r="706" spans="28:37" x14ac:dyDescent="0.25">
      <c r="AB706" s="60">
        <v>2020</v>
      </c>
      <c r="AC706" s="53" t="s">
        <v>62</v>
      </c>
      <c r="AD706" s="53" t="s">
        <v>64</v>
      </c>
      <c r="AE706" s="79">
        <v>0.32799999999999996</v>
      </c>
      <c r="AG706" s="60">
        <v>2020</v>
      </c>
      <c r="AH706" s="53" t="s">
        <v>60</v>
      </c>
      <c r="AI706" s="53" t="s">
        <v>59</v>
      </c>
      <c r="AJ706" s="79">
        <v>1.2964999999999999E-2</v>
      </c>
      <c r="AK706" s="57">
        <f t="shared" ref="AK706:AK769" si="35">VLOOKUP(AH706,AM:AN,2,FALSE)</f>
        <v>9</v>
      </c>
    </row>
    <row r="707" spans="28:37" x14ac:dyDescent="0.25">
      <c r="AB707" s="60">
        <v>2020</v>
      </c>
      <c r="AC707" s="53" t="s">
        <v>62</v>
      </c>
      <c r="AD707" s="53" t="s">
        <v>66</v>
      </c>
      <c r="AE707" s="79">
        <v>4.7712999999999998E-2</v>
      </c>
      <c r="AG707" s="60">
        <v>2020</v>
      </c>
      <c r="AH707" s="53" t="s">
        <v>62</v>
      </c>
      <c r="AI707" s="53" t="s">
        <v>59</v>
      </c>
      <c r="AJ707" s="79">
        <v>1.3061E-2</v>
      </c>
      <c r="AK707" s="57">
        <f t="shared" si="35"/>
        <v>10</v>
      </c>
    </row>
    <row r="708" spans="28:37" x14ac:dyDescent="0.25">
      <c r="AB708" s="60">
        <v>2020</v>
      </c>
      <c r="AC708" s="53" t="s">
        <v>62</v>
      </c>
      <c r="AD708" s="53" t="s">
        <v>67</v>
      </c>
      <c r="AE708" s="79">
        <v>0.90489999999999993</v>
      </c>
      <c r="AG708" s="60">
        <v>2020</v>
      </c>
      <c r="AH708" s="53" t="s">
        <v>65</v>
      </c>
      <c r="AI708" s="53" t="s">
        <v>59</v>
      </c>
      <c r="AJ708" s="79">
        <v>1.2867E-2</v>
      </c>
      <c r="AK708" s="57">
        <f t="shared" si="35"/>
        <v>11</v>
      </c>
    </row>
    <row r="709" spans="28:37" x14ac:dyDescent="0.25">
      <c r="AB709" s="60">
        <v>2020</v>
      </c>
      <c r="AC709" s="53" t="s">
        <v>62</v>
      </c>
      <c r="AD709" s="53" t="s">
        <v>69</v>
      </c>
      <c r="AE709" s="79">
        <v>2.8176999999999997E-2</v>
      </c>
      <c r="AG709" s="60">
        <v>2020</v>
      </c>
      <c r="AH709" s="53" t="s">
        <v>11</v>
      </c>
      <c r="AI709" s="53" t="s">
        <v>59</v>
      </c>
      <c r="AJ709" s="79">
        <v>1.2814000000000001E-2</v>
      </c>
      <c r="AK709" s="57">
        <f t="shared" si="35"/>
        <v>12</v>
      </c>
    </row>
    <row r="710" spans="28:37" x14ac:dyDescent="0.25">
      <c r="AB710" s="60">
        <v>2020</v>
      </c>
      <c r="AC710" s="53" t="s">
        <v>62</v>
      </c>
      <c r="AD710" s="53" t="s">
        <v>73</v>
      </c>
      <c r="AE710" s="79">
        <v>0.37450000000000006</v>
      </c>
      <c r="AG710" s="60">
        <v>2021</v>
      </c>
      <c r="AH710" s="53" t="s">
        <v>8</v>
      </c>
      <c r="AI710" s="53" t="s">
        <v>59</v>
      </c>
      <c r="AJ710" s="81">
        <v>1.2742999999999999E-2</v>
      </c>
      <c r="AK710" s="57">
        <f t="shared" si="35"/>
        <v>1</v>
      </c>
    </row>
    <row r="711" spans="28:37" x14ac:dyDescent="0.25">
      <c r="AB711" s="60">
        <v>2020</v>
      </c>
      <c r="AC711" s="53" t="s">
        <v>62</v>
      </c>
      <c r="AD711" s="53" t="s">
        <v>75</v>
      </c>
      <c r="AE711" s="79">
        <v>0.36359999999999998</v>
      </c>
      <c r="AG711" s="60">
        <v>2021</v>
      </c>
      <c r="AH711" s="53" t="s">
        <v>36</v>
      </c>
      <c r="AI711" s="53" t="s">
        <v>59</v>
      </c>
      <c r="AJ711" s="81">
        <v>1.2518E-2</v>
      </c>
      <c r="AK711" s="57">
        <f t="shared" si="35"/>
        <v>2</v>
      </c>
    </row>
    <row r="712" spans="28:37" x14ac:dyDescent="0.25">
      <c r="AB712" s="60">
        <v>2020</v>
      </c>
      <c r="AC712" s="53" t="s">
        <v>62</v>
      </c>
      <c r="AD712" s="53" t="s">
        <v>76</v>
      </c>
      <c r="AE712" s="79">
        <v>1.492</v>
      </c>
      <c r="AG712" s="60">
        <v>2021</v>
      </c>
      <c r="AH712" s="53" t="s">
        <v>40</v>
      </c>
      <c r="AI712" s="53" t="s">
        <v>59</v>
      </c>
      <c r="AJ712" s="81">
        <v>1.2152000000000001E-2</v>
      </c>
      <c r="AK712" s="57">
        <f t="shared" si="35"/>
        <v>3</v>
      </c>
    </row>
    <row r="713" spans="28:37" x14ac:dyDescent="0.25">
      <c r="AB713" s="60">
        <v>2020</v>
      </c>
      <c r="AC713" s="53" t="s">
        <v>62</v>
      </c>
      <c r="AD713" s="53" t="s">
        <v>78</v>
      </c>
      <c r="AE713" s="79">
        <v>4.3727999999999996E-2</v>
      </c>
      <c r="AG713" s="60">
        <v>2021</v>
      </c>
      <c r="AH713" s="53" t="s">
        <v>44</v>
      </c>
      <c r="AI713" s="53" t="s">
        <v>59</v>
      </c>
      <c r="AJ713" s="81">
        <v>1.2185999999999999E-2</v>
      </c>
      <c r="AK713" s="57">
        <f t="shared" si="35"/>
        <v>4</v>
      </c>
    </row>
    <row r="714" spans="28:37" x14ac:dyDescent="0.25">
      <c r="AB714" s="60">
        <v>2020</v>
      </c>
      <c r="AC714" s="53" t="s">
        <v>62</v>
      </c>
      <c r="AD714" s="53" t="s">
        <v>79</v>
      </c>
      <c r="AE714" s="79">
        <v>0.37119999999999997</v>
      </c>
      <c r="AG714" s="60">
        <v>2021</v>
      </c>
      <c r="AH714" s="53" t="s">
        <v>48</v>
      </c>
      <c r="AI714" s="53" t="s">
        <v>59</v>
      </c>
      <c r="AJ714" s="81">
        <v>1.2059E-2</v>
      </c>
      <c r="AK714" s="57">
        <f t="shared" si="35"/>
        <v>5</v>
      </c>
    </row>
    <row r="715" spans="28:37" x14ac:dyDescent="0.25">
      <c r="AB715" s="60">
        <v>2020</v>
      </c>
      <c r="AC715" s="53" t="s">
        <v>62</v>
      </c>
      <c r="AD715" s="53" t="s">
        <v>80</v>
      </c>
      <c r="AE715" s="79">
        <v>5.8820000000000003E-5</v>
      </c>
      <c r="AG715" s="60">
        <v>2021</v>
      </c>
      <c r="AH715" s="53" t="s">
        <v>52</v>
      </c>
      <c r="AI715" s="53" t="s">
        <v>59</v>
      </c>
      <c r="AJ715" s="81">
        <v>1.2168000000000002E-2</v>
      </c>
      <c r="AK715" s="57">
        <f t="shared" si="35"/>
        <v>6</v>
      </c>
    </row>
    <row r="716" spans="28:37" x14ac:dyDescent="0.25">
      <c r="AB716" s="60">
        <v>2020</v>
      </c>
      <c r="AC716" s="53" t="s">
        <v>65</v>
      </c>
      <c r="AD716" s="53" t="s">
        <v>46</v>
      </c>
      <c r="AE716" s="79">
        <v>1.6004</v>
      </c>
      <c r="AG716" s="60">
        <v>2021</v>
      </c>
      <c r="AH716" s="53" t="s">
        <v>56</v>
      </c>
      <c r="AI716" s="53" t="s">
        <v>59</v>
      </c>
      <c r="AJ716" s="80">
        <v>1.2357E-2</v>
      </c>
      <c r="AK716" s="57">
        <f t="shared" si="35"/>
        <v>7</v>
      </c>
    </row>
    <row r="717" spans="28:37" x14ac:dyDescent="0.25">
      <c r="AB717" s="60">
        <v>2020</v>
      </c>
      <c r="AC717" s="53" t="s">
        <v>65</v>
      </c>
      <c r="AD717" s="53" t="s">
        <v>71</v>
      </c>
      <c r="AE717" s="79">
        <v>1.7834000000000001</v>
      </c>
      <c r="AG717" s="60">
        <v>2021</v>
      </c>
      <c r="AH717" s="53" t="s">
        <v>58</v>
      </c>
      <c r="AI717" s="53" t="s">
        <v>59</v>
      </c>
      <c r="AJ717" s="80">
        <v>1.2236E-2</v>
      </c>
      <c r="AK717" s="57">
        <f t="shared" si="35"/>
        <v>8</v>
      </c>
    </row>
    <row r="718" spans="28:37" x14ac:dyDescent="0.25">
      <c r="AB718" s="60">
        <v>2020</v>
      </c>
      <c r="AC718" s="53" t="s">
        <v>65</v>
      </c>
      <c r="AD718" s="53" t="s">
        <v>5</v>
      </c>
      <c r="AE718" s="79">
        <v>1.3372999999999999</v>
      </c>
      <c r="AG718" s="60">
        <v>2021</v>
      </c>
      <c r="AH718" s="53" t="s">
        <v>60</v>
      </c>
      <c r="AI718" s="53" t="s">
        <v>59</v>
      </c>
      <c r="AJ718" s="80">
        <v>1.2161E-2</v>
      </c>
      <c r="AK718" s="57">
        <f t="shared" si="35"/>
        <v>9</v>
      </c>
    </row>
    <row r="719" spans="28:37" x14ac:dyDescent="0.25">
      <c r="AB719" s="60">
        <v>2020</v>
      </c>
      <c r="AC719" s="53" t="s">
        <v>65</v>
      </c>
      <c r="AD719" s="53" t="s">
        <v>33</v>
      </c>
      <c r="AE719" s="79">
        <v>0.98799999999999999</v>
      </c>
      <c r="AG719" s="60">
        <v>2021</v>
      </c>
      <c r="AH719" s="53" t="s">
        <v>62</v>
      </c>
      <c r="AI719" s="53" t="s">
        <v>59</v>
      </c>
      <c r="AJ719" s="80">
        <v>1.1833E-2</v>
      </c>
      <c r="AK719" s="57">
        <f t="shared" si="35"/>
        <v>10</v>
      </c>
    </row>
    <row r="720" spans="28:37" x14ac:dyDescent="0.25">
      <c r="AB720" s="60">
        <v>2020</v>
      </c>
      <c r="AC720" s="53" t="s">
        <v>65</v>
      </c>
      <c r="AD720" s="53" t="s">
        <v>38</v>
      </c>
      <c r="AE720" s="79">
        <v>1.0295000000000001</v>
      </c>
      <c r="AG720" s="60">
        <v>2021</v>
      </c>
      <c r="AH720" s="53" t="s">
        <v>65</v>
      </c>
      <c r="AI720" s="53" t="s">
        <v>59</v>
      </c>
      <c r="AJ720" s="80">
        <v>1.2041999999999999E-2</v>
      </c>
      <c r="AK720" s="57">
        <f t="shared" si="35"/>
        <v>11</v>
      </c>
    </row>
    <row r="721" spans="28:37" x14ac:dyDescent="0.25">
      <c r="AB721" s="60">
        <v>2020</v>
      </c>
      <c r="AC721" s="53" t="s">
        <v>65</v>
      </c>
      <c r="AD721" s="53" t="s">
        <v>42</v>
      </c>
      <c r="AE721" s="79">
        <v>0.20309999999999997</v>
      </c>
      <c r="AG721" s="60">
        <v>2021</v>
      </c>
      <c r="AH721" s="53" t="s">
        <v>11</v>
      </c>
      <c r="AI721" s="53" t="s">
        <v>59</v>
      </c>
      <c r="AJ721" s="80">
        <v>1.1744000000000001E-2</v>
      </c>
      <c r="AK721" s="57">
        <f t="shared" si="35"/>
        <v>12</v>
      </c>
    </row>
    <row r="722" spans="28:37" x14ac:dyDescent="0.25">
      <c r="AB722" s="60">
        <v>2020</v>
      </c>
      <c r="AC722" s="53" t="s">
        <v>65</v>
      </c>
      <c r="AD722" s="53" t="s">
        <v>50</v>
      </c>
      <c r="AE722" s="79">
        <v>0.17249999999999999</v>
      </c>
      <c r="AG722" s="60">
        <v>2022</v>
      </c>
      <c r="AH722" s="53" t="s">
        <v>8</v>
      </c>
      <c r="AI722" s="53" t="s">
        <v>59</v>
      </c>
      <c r="AJ722" s="80">
        <v>1.1733E-2</v>
      </c>
      <c r="AK722" s="57">
        <f t="shared" si="35"/>
        <v>1</v>
      </c>
    </row>
    <row r="723" spans="28:37" x14ac:dyDescent="0.25">
      <c r="AB723" s="60">
        <v>2020</v>
      </c>
      <c r="AC723" s="53" t="s">
        <v>65</v>
      </c>
      <c r="AD723" s="53" t="s">
        <v>54</v>
      </c>
      <c r="AE723" s="79">
        <v>1.8071E-2</v>
      </c>
      <c r="AG723" s="60">
        <v>2022</v>
      </c>
      <c r="AH723" s="53" t="s">
        <v>36</v>
      </c>
      <c r="AI723" s="53" t="s">
        <v>59</v>
      </c>
      <c r="AJ723" s="80">
        <v>1.1769E-2</v>
      </c>
      <c r="AK723" s="57">
        <f t="shared" si="35"/>
        <v>2</v>
      </c>
    </row>
    <row r="724" spans="28:37" x14ac:dyDescent="0.25">
      <c r="AB724" s="60">
        <v>2020</v>
      </c>
      <c r="AC724" s="53" t="s">
        <v>65</v>
      </c>
      <c r="AD724" s="53" t="s">
        <v>57</v>
      </c>
      <c r="AE724" s="79">
        <v>9.4809999999999995E-5</v>
      </c>
      <c r="AG724" s="60">
        <v>2022</v>
      </c>
      <c r="AH724" s="53" t="s">
        <v>40</v>
      </c>
      <c r="AI724" s="53" t="s">
        <v>59</v>
      </c>
      <c r="AJ724" s="80">
        <v>1.1062000000000001E-2</v>
      </c>
      <c r="AK724" s="57">
        <f t="shared" si="35"/>
        <v>3</v>
      </c>
    </row>
    <row r="725" spans="28:37" x14ac:dyDescent="0.25">
      <c r="AB725" s="60">
        <v>2020</v>
      </c>
      <c r="AC725" s="53" t="s">
        <v>65</v>
      </c>
      <c r="AD725" s="53" t="s">
        <v>59</v>
      </c>
      <c r="AE725" s="79">
        <v>1.2867E-2</v>
      </c>
      <c r="AG725" s="60">
        <v>2022</v>
      </c>
      <c r="AH725" s="53" t="s">
        <v>44</v>
      </c>
      <c r="AI725" s="53" t="s">
        <v>59</v>
      </c>
      <c r="AJ725" s="80">
        <v>1.0599000000000001E-2</v>
      </c>
      <c r="AK725" s="57">
        <f t="shared" si="35"/>
        <v>4</v>
      </c>
    </row>
    <row r="726" spans="28:37" x14ac:dyDescent="0.25">
      <c r="AB726" s="60">
        <v>2020</v>
      </c>
      <c r="AC726" s="53" t="s">
        <v>65</v>
      </c>
      <c r="AD726" s="53" t="s">
        <v>61</v>
      </c>
      <c r="AE726" s="79">
        <v>1.2110000000000001E-3</v>
      </c>
      <c r="AG726" s="60">
        <v>2022</v>
      </c>
      <c r="AH726" s="53" t="s">
        <v>48</v>
      </c>
      <c r="AI726" s="53" t="s">
        <v>59</v>
      </c>
      <c r="AJ726" s="80">
        <v>1.0693999999999999E-2</v>
      </c>
      <c r="AK726" s="57">
        <f t="shared" si="35"/>
        <v>5</v>
      </c>
    </row>
    <row r="727" spans="28:37" x14ac:dyDescent="0.25">
      <c r="AB727" s="60">
        <v>2020</v>
      </c>
      <c r="AC727" s="53" t="s">
        <v>65</v>
      </c>
      <c r="AD727" s="53" t="s">
        <v>64</v>
      </c>
      <c r="AE727" s="79">
        <v>0.3286</v>
      </c>
      <c r="AG727" s="60">
        <v>2022</v>
      </c>
      <c r="AH727" s="53" t="s">
        <v>52</v>
      </c>
      <c r="AI727" s="53" t="s">
        <v>59</v>
      </c>
      <c r="AJ727" s="80">
        <v>1.0187E-2</v>
      </c>
      <c r="AK727" s="57">
        <f t="shared" si="35"/>
        <v>6</v>
      </c>
    </row>
    <row r="728" spans="28:37" x14ac:dyDescent="0.25">
      <c r="AB728" s="60">
        <v>2020</v>
      </c>
      <c r="AC728" s="53" t="s">
        <v>65</v>
      </c>
      <c r="AD728" s="53" t="s">
        <v>66</v>
      </c>
      <c r="AE728" s="79">
        <v>4.6844999999999998E-2</v>
      </c>
      <c r="AG728" s="60">
        <v>2022</v>
      </c>
      <c r="AH728" s="53" t="s">
        <v>56</v>
      </c>
      <c r="AI728" s="53" t="s">
        <v>59</v>
      </c>
      <c r="AJ728" s="80">
        <v>1.0348999999999999E-2</v>
      </c>
      <c r="AK728" s="57">
        <f t="shared" si="35"/>
        <v>7</v>
      </c>
    </row>
    <row r="729" spans="28:37" x14ac:dyDescent="0.25">
      <c r="AB729" s="60">
        <v>2020</v>
      </c>
      <c r="AC729" s="53" t="s">
        <v>65</v>
      </c>
      <c r="AD729" s="53" t="s">
        <v>67</v>
      </c>
      <c r="AE729" s="79">
        <v>0.94010000000000005</v>
      </c>
      <c r="AG729" s="60">
        <v>2022</v>
      </c>
      <c r="AH729" s="53" t="s">
        <v>58</v>
      </c>
      <c r="AI729" s="53" t="s">
        <v>59</v>
      </c>
      <c r="AJ729" s="80">
        <v>1.0064999999999999E-2</v>
      </c>
      <c r="AK729" s="57">
        <f t="shared" si="35"/>
        <v>8</v>
      </c>
    </row>
    <row r="730" spans="28:37" x14ac:dyDescent="0.25">
      <c r="AB730" s="60">
        <v>2020</v>
      </c>
      <c r="AC730" s="53" t="s">
        <v>65</v>
      </c>
      <c r="AD730" s="53" t="s">
        <v>69</v>
      </c>
      <c r="AE730" s="79">
        <v>2.7789999999999999E-2</v>
      </c>
      <c r="AG730" s="60">
        <v>2022</v>
      </c>
      <c r="AH730" s="53" t="s">
        <v>60</v>
      </c>
      <c r="AI730" s="53" t="s">
        <v>59</v>
      </c>
      <c r="AJ730" s="80">
        <v>9.9070000000000009E-3</v>
      </c>
      <c r="AK730" s="57">
        <f t="shared" si="35"/>
        <v>9</v>
      </c>
    </row>
    <row r="731" spans="28:37" x14ac:dyDescent="0.25">
      <c r="AB731" s="60">
        <v>2020</v>
      </c>
      <c r="AC731" s="53" t="s">
        <v>65</v>
      </c>
      <c r="AD731" s="53" t="s">
        <v>73</v>
      </c>
      <c r="AE731" s="79">
        <v>0.36719999999999997</v>
      </c>
      <c r="AG731" s="60">
        <v>2022</v>
      </c>
      <c r="AH731" s="53" t="s">
        <v>62</v>
      </c>
      <c r="AI731" s="53" t="s">
        <v>59</v>
      </c>
      <c r="AJ731" s="80">
        <v>9.5430000000000011E-3</v>
      </c>
      <c r="AK731" s="57">
        <f t="shared" si="35"/>
        <v>10</v>
      </c>
    </row>
    <row r="732" spans="28:37" x14ac:dyDescent="0.25">
      <c r="AB732" s="60">
        <v>2020</v>
      </c>
      <c r="AC732" s="53" t="s">
        <v>65</v>
      </c>
      <c r="AD732" s="53" t="s">
        <v>75</v>
      </c>
      <c r="AE732" s="79">
        <v>0.35659999999999997</v>
      </c>
      <c r="AG732" s="60">
        <v>2022</v>
      </c>
      <c r="AH732" s="53" t="s">
        <v>65</v>
      </c>
      <c r="AI732" s="53" t="s">
        <v>59</v>
      </c>
      <c r="AJ732" s="80">
        <v>9.8890000000000002E-3</v>
      </c>
      <c r="AK732" s="57">
        <f t="shared" si="35"/>
        <v>11</v>
      </c>
    </row>
    <row r="733" spans="28:37" x14ac:dyDescent="0.25">
      <c r="AB733" s="60">
        <v>2020</v>
      </c>
      <c r="AC733" s="53" t="s">
        <v>65</v>
      </c>
      <c r="AD733" s="53" t="s">
        <v>76</v>
      </c>
      <c r="AE733" s="79">
        <v>1.4797</v>
      </c>
      <c r="AG733" s="60">
        <v>2022</v>
      </c>
      <c r="AH733" s="53" t="s">
        <v>11</v>
      </c>
      <c r="AI733" s="53" t="s">
        <v>59</v>
      </c>
      <c r="AJ733" s="79">
        <v>1.0135E-2</v>
      </c>
      <c r="AK733" s="57">
        <f t="shared" si="35"/>
        <v>12</v>
      </c>
    </row>
    <row r="734" spans="28:37" x14ac:dyDescent="0.25">
      <c r="AB734" s="60">
        <v>2020</v>
      </c>
      <c r="AC734" s="53" t="s">
        <v>65</v>
      </c>
      <c r="AD734" s="53" t="s">
        <v>78</v>
      </c>
      <c r="AE734" s="79">
        <v>4.4170000000000001E-2</v>
      </c>
      <c r="AG734" s="60">
        <v>2023</v>
      </c>
      <c r="AH734" s="53" t="s">
        <v>8</v>
      </c>
      <c r="AI734" s="53" t="s">
        <v>59</v>
      </c>
      <c r="AJ734" s="80">
        <v>1.0089999999999998E-2</v>
      </c>
      <c r="AK734" s="57">
        <f t="shared" si="35"/>
        <v>1</v>
      </c>
    </row>
    <row r="735" spans="28:37" x14ac:dyDescent="0.25">
      <c r="AB735" s="60">
        <v>2020</v>
      </c>
      <c r="AC735" s="53" t="s">
        <v>65</v>
      </c>
      <c r="AD735" s="53" t="s">
        <v>79</v>
      </c>
      <c r="AE735" s="79">
        <v>0.36409999999999998</v>
      </c>
      <c r="AG735" s="60">
        <v>2023</v>
      </c>
      <c r="AH735" s="53" t="s">
        <v>36</v>
      </c>
      <c r="AI735" s="53" t="s">
        <v>59</v>
      </c>
      <c r="AJ735" s="80">
        <v>9.895000000000001E-3</v>
      </c>
      <c r="AK735" s="57">
        <f t="shared" si="35"/>
        <v>2</v>
      </c>
    </row>
    <row r="736" spans="28:37" x14ac:dyDescent="0.25">
      <c r="AB736" s="60">
        <v>2020</v>
      </c>
      <c r="AC736" s="53" t="s">
        <v>65</v>
      </c>
      <c r="AD736" s="53" t="s">
        <v>80</v>
      </c>
      <c r="AE736" s="79">
        <v>5.7779999999999999E-5</v>
      </c>
      <c r="AG736" s="60">
        <v>2023</v>
      </c>
      <c r="AH736" s="53" t="s">
        <v>40</v>
      </c>
      <c r="AI736" s="53" t="s">
        <v>59</v>
      </c>
      <c r="AJ736" s="80">
        <v>9.9950000000000004E-3</v>
      </c>
      <c r="AK736" s="57">
        <f t="shared" si="35"/>
        <v>3</v>
      </c>
    </row>
    <row r="737" spans="28:37" x14ac:dyDescent="0.25">
      <c r="AB737" s="60">
        <v>2020</v>
      </c>
      <c r="AC737" s="53" t="s">
        <v>11</v>
      </c>
      <c r="AD737" s="53" t="s">
        <v>46</v>
      </c>
      <c r="AE737" s="79">
        <v>1.6249</v>
      </c>
      <c r="AG737" s="60">
        <v>2023</v>
      </c>
      <c r="AH737" s="53" t="s">
        <v>44</v>
      </c>
      <c r="AI737" s="53" t="s">
        <v>59</v>
      </c>
      <c r="AJ737" s="80">
        <v>9.9990000000000009E-3</v>
      </c>
      <c r="AK737" s="57">
        <f t="shared" si="35"/>
        <v>4</v>
      </c>
    </row>
    <row r="738" spans="28:37" x14ac:dyDescent="0.25">
      <c r="AB738" s="60">
        <v>2020</v>
      </c>
      <c r="AC738" s="53" t="s">
        <v>11</v>
      </c>
      <c r="AD738" s="53" t="s">
        <v>71</v>
      </c>
      <c r="AE738" s="79">
        <v>1.8005</v>
      </c>
      <c r="AG738" s="60">
        <v>2023</v>
      </c>
      <c r="AH738" s="53" t="s">
        <v>48</v>
      </c>
      <c r="AI738" s="53" t="s">
        <v>59</v>
      </c>
      <c r="AJ738" s="80">
        <v>9.6850000000000009E-3</v>
      </c>
      <c r="AK738" s="57">
        <f t="shared" si="35"/>
        <v>5</v>
      </c>
    </row>
    <row r="739" spans="28:37" x14ac:dyDescent="0.25">
      <c r="AB739" s="60">
        <v>2020</v>
      </c>
      <c r="AC739" s="53" t="s">
        <v>11</v>
      </c>
      <c r="AD739" s="53" t="s">
        <v>5</v>
      </c>
      <c r="AE739" s="79">
        <v>1.3221000000000001</v>
      </c>
      <c r="AG739" s="60">
        <v>2023</v>
      </c>
      <c r="AH739" s="53" t="s">
        <v>52</v>
      </c>
      <c r="AI739" s="53" t="s">
        <v>59</v>
      </c>
      <c r="AJ739" s="80">
        <v>9.3640000000000008E-3</v>
      </c>
      <c r="AK739" s="57">
        <f t="shared" si="35"/>
        <v>6</v>
      </c>
    </row>
    <row r="740" spans="28:37" x14ac:dyDescent="0.25">
      <c r="AB740" s="60">
        <v>2020</v>
      </c>
      <c r="AC740" s="53" t="s">
        <v>11</v>
      </c>
      <c r="AD740" s="53" t="s">
        <v>33</v>
      </c>
      <c r="AE740" s="79">
        <v>1.0178</v>
      </c>
      <c r="AG740" s="60">
        <v>2023</v>
      </c>
      <c r="AH740" s="53" t="s">
        <v>56</v>
      </c>
      <c r="AI740" s="53" t="s">
        <v>59</v>
      </c>
      <c r="AJ740" s="80">
        <v>9.3959999999999998E-3</v>
      </c>
      <c r="AK740" s="57">
        <f t="shared" si="35"/>
        <v>7</v>
      </c>
    </row>
    <row r="741" spans="28:37" x14ac:dyDescent="0.25">
      <c r="AB741" s="60">
        <v>2020</v>
      </c>
      <c r="AC741" s="53" t="s">
        <v>11</v>
      </c>
      <c r="AD741" s="53" t="s">
        <v>38</v>
      </c>
      <c r="AE741" s="79">
        <v>1.0376000000000001</v>
      </c>
      <c r="AG741" s="60">
        <v>2023</v>
      </c>
      <c r="AH741" s="53" t="s">
        <v>58</v>
      </c>
      <c r="AI741" s="53" t="s">
        <v>59</v>
      </c>
      <c r="AJ741" s="80">
        <v>9.2510000000000005E-3</v>
      </c>
      <c r="AK741" s="57">
        <f t="shared" si="35"/>
        <v>8</v>
      </c>
    </row>
    <row r="742" spans="28:37" x14ac:dyDescent="0.25">
      <c r="AB742" s="60">
        <v>2020</v>
      </c>
      <c r="AC742" s="53" t="s">
        <v>11</v>
      </c>
      <c r="AD742" s="53" t="s">
        <v>42</v>
      </c>
      <c r="AE742" s="79">
        <v>0.2024</v>
      </c>
      <c r="AG742" s="60">
        <v>2023</v>
      </c>
      <c r="AH742" s="53" t="s">
        <v>60</v>
      </c>
      <c r="AI742" s="53" t="s">
        <v>59</v>
      </c>
      <c r="AJ742" s="80">
        <v>9.136E-3</v>
      </c>
      <c r="AK742" s="57">
        <f t="shared" si="35"/>
        <v>9</v>
      </c>
    </row>
    <row r="743" spans="28:37" x14ac:dyDescent="0.25">
      <c r="AB743" s="60">
        <v>2020</v>
      </c>
      <c r="AC743" s="53" t="s">
        <v>11</v>
      </c>
      <c r="AD743" s="53" t="s">
        <v>50</v>
      </c>
      <c r="AE743" s="79">
        <v>0.17050000000000001</v>
      </c>
      <c r="AG743" s="60">
        <v>2023</v>
      </c>
      <c r="AH743" s="53" t="s">
        <v>62</v>
      </c>
      <c r="AI743" s="53" t="s">
        <v>59</v>
      </c>
      <c r="AJ743" s="80">
        <v>9.1199999999999996E-3</v>
      </c>
      <c r="AK743" s="57">
        <f t="shared" si="35"/>
        <v>10</v>
      </c>
    </row>
    <row r="744" spans="28:37" x14ac:dyDescent="0.25">
      <c r="AB744" s="60">
        <v>2020</v>
      </c>
      <c r="AC744" s="53" t="s">
        <v>11</v>
      </c>
      <c r="AD744" s="53" t="s">
        <v>54</v>
      </c>
      <c r="AE744" s="79">
        <v>1.8062000000000002E-2</v>
      </c>
      <c r="AG744" s="60">
        <v>2023</v>
      </c>
      <c r="AH744" s="53" t="s">
        <v>65</v>
      </c>
      <c r="AI744" s="53" t="s">
        <v>59</v>
      </c>
      <c r="AJ744" s="80">
        <v>9.0519999999999993E-3</v>
      </c>
      <c r="AK744" s="57">
        <f t="shared" si="35"/>
        <v>11</v>
      </c>
    </row>
    <row r="745" spans="28:37" x14ac:dyDescent="0.25">
      <c r="AB745" s="60">
        <v>2020</v>
      </c>
      <c r="AC745" s="53" t="s">
        <v>11</v>
      </c>
      <c r="AD745" s="53" t="s">
        <v>57</v>
      </c>
      <c r="AE745" s="79">
        <v>9.4099999999999997E-5</v>
      </c>
      <c r="AG745" s="60">
        <v>2023</v>
      </c>
      <c r="AH745" s="53" t="s">
        <v>11</v>
      </c>
      <c r="AI745" s="53" t="s">
        <v>59</v>
      </c>
      <c r="AJ745" s="80">
        <v>9.3189999999999992E-3</v>
      </c>
      <c r="AK745" s="57">
        <f t="shared" si="35"/>
        <v>12</v>
      </c>
    </row>
    <row r="746" spans="28:37" x14ac:dyDescent="0.25">
      <c r="AB746" s="60">
        <v>2020</v>
      </c>
      <c r="AC746" s="53" t="s">
        <v>11</v>
      </c>
      <c r="AD746" s="53" t="s">
        <v>59</v>
      </c>
      <c r="AE746" s="79">
        <v>1.2814000000000001E-2</v>
      </c>
      <c r="AG746" s="60">
        <v>2024</v>
      </c>
      <c r="AH746" s="53" t="s">
        <v>8</v>
      </c>
      <c r="AI746" s="53" t="s">
        <v>59</v>
      </c>
      <c r="AJ746" s="79">
        <v>9.075999999999999E-3</v>
      </c>
      <c r="AK746" s="57">
        <f t="shared" si="35"/>
        <v>1</v>
      </c>
    </row>
    <row r="747" spans="28:37" x14ac:dyDescent="0.25">
      <c r="AB747" s="60">
        <v>2020</v>
      </c>
      <c r="AC747" s="53" t="s">
        <v>11</v>
      </c>
      <c r="AD747" s="53" t="s">
        <v>61</v>
      </c>
      <c r="AE747" s="79">
        <v>1.2180000000000001E-3</v>
      </c>
      <c r="AG747" s="60">
        <v>2024</v>
      </c>
      <c r="AH747" s="53" t="s">
        <v>36</v>
      </c>
      <c r="AI747" s="53" t="s">
        <v>59</v>
      </c>
      <c r="AJ747" s="79">
        <v>8.9739999999999993E-3</v>
      </c>
      <c r="AK747" s="57">
        <f t="shared" si="35"/>
        <v>2</v>
      </c>
    </row>
    <row r="748" spans="28:37" x14ac:dyDescent="0.25">
      <c r="AB748" s="60">
        <v>2020</v>
      </c>
      <c r="AC748" s="53" t="s">
        <v>11</v>
      </c>
      <c r="AD748" s="53" t="s">
        <v>64</v>
      </c>
      <c r="AE748" s="79">
        <v>0.32939999999999997</v>
      </c>
      <c r="AG748" s="60">
        <v>2024</v>
      </c>
      <c r="AH748" s="53" t="s">
        <v>40</v>
      </c>
      <c r="AI748" s="53" t="s">
        <v>59</v>
      </c>
      <c r="AJ748" s="79">
        <v>8.9020000000000002E-3</v>
      </c>
      <c r="AK748" s="57">
        <f t="shared" si="35"/>
        <v>3</v>
      </c>
    </row>
    <row r="749" spans="28:37" x14ac:dyDescent="0.25">
      <c r="AB749" s="60">
        <v>2020</v>
      </c>
      <c r="AC749" s="53" t="s">
        <v>11</v>
      </c>
      <c r="AD749" s="53" t="s">
        <v>66</v>
      </c>
      <c r="AE749" s="79">
        <v>4.7100000000000003E-2</v>
      </c>
      <c r="AG749" s="60">
        <v>2024</v>
      </c>
      <c r="AH749" s="53" t="s">
        <v>44</v>
      </c>
      <c r="AI749" s="53" t="s">
        <v>59</v>
      </c>
      <c r="AJ749" s="79">
        <v>8.683999999999999E-3</v>
      </c>
      <c r="AK749" s="57">
        <f t="shared" si="35"/>
        <v>4</v>
      </c>
    </row>
    <row r="750" spans="28:37" x14ac:dyDescent="0.25">
      <c r="AB750" s="60">
        <v>2020</v>
      </c>
      <c r="AC750" s="53" t="s">
        <v>11</v>
      </c>
      <c r="AD750" s="53" t="s">
        <v>67</v>
      </c>
      <c r="AE750" s="79">
        <v>0.95489999999999997</v>
      </c>
      <c r="AG750" s="60">
        <v>2024</v>
      </c>
      <c r="AH750" s="53" t="s">
        <v>48</v>
      </c>
      <c r="AI750" s="53" t="s">
        <v>59</v>
      </c>
      <c r="AJ750" s="79">
        <v>8.6140000000000001E-3</v>
      </c>
      <c r="AK750" s="57">
        <f t="shared" si="35"/>
        <v>5</v>
      </c>
    </row>
    <row r="751" spans="28:37" x14ac:dyDescent="0.25">
      <c r="AB751" s="60">
        <v>2020</v>
      </c>
      <c r="AC751" s="53" t="s">
        <v>11</v>
      </c>
      <c r="AD751" s="53" t="s">
        <v>69</v>
      </c>
      <c r="AE751" s="79">
        <v>2.7531E-2</v>
      </c>
      <c r="AG751" s="60">
        <v>2024</v>
      </c>
      <c r="AH751" s="53" t="s">
        <v>52</v>
      </c>
      <c r="AI751" s="53" t="s">
        <v>59</v>
      </c>
      <c r="AJ751" s="79">
        <v>8.4370000000000001E-3</v>
      </c>
      <c r="AK751" s="57">
        <f t="shared" si="35"/>
        <v>6</v>
      </c>
    </row>
    <row r="752" spans="28:37" x14ac:dyDescent="0.25">
      <c r="AB752" s="60">
        <v>2020</v>
      </c>
      <c r="AC752" s="53" t="s">
        <v>11</v>
      </c>
      <c r="AD752" s="53" t="s">
        <v>73</v>
      </c>
      <c r="AE752" s="79">
        <v>0.36310000000000003</v>
      </c>
      <c r="AG752" s="60">
        <v>2024</v>
      </c>
      <c r="AH752" s="53" t="s">
        <v>56</v>
      </c>
      <c r="AI752" s="53" t="s">
        <v>59</v>
      </c>
      <c r="AJ752" s="79">
        <v>8.742999999999999E-3</v>
      </c>
      <c r="AK752" s="57">
        <f t="shared" si="35"/>
        <v>7</v>
      </c>
    </row>
    <row r="753" spans="28:37" x14ac:dyDescent="0.25">
      <c r="AB753" s="60">
        <v>2020</v>
      </c>
      <c r="AC753" s="53" t="s">
        <v>11</v>
      </c>
      <c r="AD753" s="53" t="s">
        <v>75</v>
      </c>
      <c r="AE753" s="79">
        <v>0.35249999999999998</v>
      </c>
      <c r="AG753" s="60">
        <v>2024</v>
      </c>
      <c r="AH753" s="53" t="s">
        <v>58</v>
      </c>
      <c r="AI753" s="53" t="s">
        <v>59</v>
      </c>
      <c r="AJ753" s="79">
        <v>9.0000000000000011E-3</v>
      </c>
      <c r="AK753" s="57">
        <f t="shared" si="35"/>
        <v>8</v>
      </c>
    </row>
    <row r="754" spans="28:37" x14ac:dyDescent="0.25">
      <c r="AB754" s="60">
        <v>2020</v>
      </c>
      <c r="AC754" s="53" t="s">
        <v>11</v>
      </c>
      <c r="AD754" s="53" t="s">
        <v>76</v>
      </c>
      <c r="AE754" s="79">
        <v>1.4990999999999999</v>
      </c>
      <c r="AG754" s="60">
        <v>2024</v>
      </c>
      <c r="AH754" s="53" t="s">
        <v>60</v>
      </c>
      <c r="AI754" s="53" t="s">
        <v>59</v>
      </c>
      <c r="AJ754" s="79">
        <v>8.9899999999999997E-3</v>
      </c>
      <c r="AK754" s="57">
        <f t="shared" si="35"/>
        <v>9</v>
      </c>
    </row>
    <row r="755" spans="28:37" x14ac:dyDescent="0.25">
      <c r="AB755" s="60">
        <v>2020</v>
      </c>
      <c r="AC755" s="53" t="s">
        <v>11</v>
      </c>
      <c r="AD755" s="53" t="s">
        <v>78</v>
      </c>
      <c r="AE755" s="79">
        <v>4.4170999999999995E-2</v>
      </c>
      <c r="AG755" s="60">
        <v>2024</v>
      </c>
      <c r="AH755" s="53" t="s">
        <v>62</v>
      </c>
      <c r="AI755" s="53" t="s">
        <v>59</v>
      </c>
      <c r="AJ755" s="79">
        <v>8.6420000000000004E-3</v>
      </c>
      <c r="AK755" s="57">
        <f t="shared" si="35"/>
        <v>10</v>
      </c>
    </row>
    <row r="756" spans="28:37" x14ac:dyDescent="0.25">
      <c r="AB756" s="60">
        <v>2020</v>
      </c>
      <c r="AC756" s="53" t="s">
        <v>11</v>
      </c>
      <c r="AD756" s="53" t="s">
        <v>79</v>
      </c>
      <c r="AE756" s="79">
        <v>0.3599</v>
      </c>
      <c r="AG756" s="60">
        <v>2024</v>
      </c>
      <c r="AH756" s="53" t="s">
        <v>65</v>
      </c>
      <c r="AI756" s="53" t="s">
        <v>59</v>
      </c>
      <c r="AJ756" s="79">
        <v>8.9249999999999989E-3</v>
      </c>
      <c r="AK756" s="57">
        <f t="shared" si="35"/>
        <v>11</v>
      </c>
    </row>
    <row r="757" spans="28:37" x14ac:dyDescent="0.25">
      <c r="AB757" s="60">
        <v>2020</v>
      </c>
      <c r="AC757" s="53" t="s">
        <v>11</v>
      </c>
      <c r="AD757" s="53" t="s">
        <v>80</v>
      </c>
      <c r="AE757" s="79">
        <v>5.7270000000000006E-5</v>
      </c>
      <c r="AG757" s="60">
        <v>2024</v>
      </c>
      <c r="AH757" s="53" t="s">
        <v>11</v>
      </c>
      <c r="AI757" s="53" t="s">
        <v>59</v>
      </c>
      <c r="AJ757" s="82">
        <v>8.6950000000000013E-3</v>
      </c>
      <c r="AK757" s="57">
        <f t="shared" si="35"/>
        <v>12</v>
      </c>
    </row>
    <row r="758" spans="28:37" x14ac:dyDescent="0.25">
      <c r="AB758" s="60">
        <v>2021</v>
      </c>
      <c r="AC758" s="53" t="s">
        <v>8</v>
      </c>
      <c r="AD758" s="53" t="s">
        <v>46</v>
      </c>
      <c r="AE758" s="81">
        <v>1.6107</v>
      </c>
      <c r="AG758" s="60">
        <v>2025</v>
      </c>
      <c r="AH758" s="53" t="s">
        <v>8</v>
      </c>
      <c r="AI758" s="53" t="s">
        <v>59</v>
      </c>
      <c r="AJ758" s="79">
        <v>8.7799999999999996E-3</v>
      </c>
      <c r="AK758" s="57">
        <f t="shared" si="35"/>
        <v>1</v>
      </c>
    </row>
    <row r="759" spans="28:37" x14ac:dyDescent="0.25">
      <c r="AB759" s="60">
        <v>2021</v>
      </c>
      <c r="AC759" s="53" t="s">
        <v>8</v>
      </c>
      <c r="AD759" s="53" t="s">
        <v>71</v>
      </c>
      <c r="AE759" s="81">
        <v>1.8246</v>
      </c>
      <c r="AG759" s="60">
        <v>2025</v>
      </c>
      <c r="AH759" s="53" t="s">
        <v>36</v>
      </c>
      <c r="AI759" s="53" t="s">
        <v>59</v>
      </c>
      <c r="AJ759" s="79">
        <v>9.0159999999999997E-3</v>
      </c>
      <c r="AK759" s="57">
        <f t="shared" si="35"/>
        <v>2</v>
      </c>
    </row>
    <row r="760" spans="28:37" x14ac:dyDescent="0.25">
      <c r="AB760" s="60">
        <v>2021</v>
      </c>
      <c r="AC760" s="53" t="s">
        <v>8</v>
      </c>
      <c r="AD760" s="53" t="s">
        <v>5</v>
      </c>
      <c r="AE760" s="81">
        <v>1.3314999999999999</v>
      </c>
      <c r="AG760" s="60">
        <v>2025</v>
      </c>
      <c r="AH760" s="53" t="s">
        <v>40</v>
      </c>
      <c r="AI760" s="53" t="s">
        <v>59</v>
      </c>
      <c r="AJ760" s="79">
        <v>8.8920000000000006E-3</v>
      </c>
      <c r="AK760" s="57">
        <f t="shared" si="35"/>
        <v>3</v>
      </c>
    </row>
    <row r="761" spans="28:37" x14ac:dyDescent="0.25">
      <c r="AB761" s="60">
        <v>2021</v>
      </c>
      <c r="AC761" s="53" t="s">
        <v>8</v>
      </c>
      <c r="AD761" s="53" t="s">
        <v>33</v>
      </c>
      <c r="AE761" s="81">
        <v>1.0176000000000001</v>
      </c>
      <c r="AG761" s="60">
        <v>2025</v>
      </c>
      <c r="AH761" s="53" t="s">
        <v>44</v>
      </c>
      <c r="AI761" s="53" t="s">
        <v>59</v>
      </c>
      <c r="AJ761" s="79">
        <v>9.1749999999999991E-3</v>
      </c>
      <c r="AK761" s="57">
        <f t="shared" si="35"/>
        <v>4</v>
      </c>
    </row>
    <row r="762" spans="28:37" x14ac:dyDescent="0.25">
      <c r="AB762" s="60">
        <v>2021</v>
      </c>
      <c r="AC762" s="53" t="s">
        <v>8</v>
      </c>
      <c r="AD762" s="53" t="s">
        <v>38</v>
      </c>
      <c r="AE762" s="81">
        <v>1.0347</v>
      </c>
      <c r="AG762" s="60">
        <v>2025</v>
      </c>
      <c r="AH762" s="53" t="s">
        <v>48</v>
      </c>
      <c r="AI762" s="53" t="s">
        <v>59</v>
      </c>
      <c r="AJ762" s="79">
        <v>8.9569999999999997E-3</v>
      </c>
      <c r="AK762" s="57">
        <f t="shared" si="35"/>
        <v>5</v>
      </c>
    </row>
    <row r="763" spans="28:37" x14ac:dyDescent="0.25">
      <c r="AB763" s="60">
        <v>2021</v>
      </c>
      <c r="AC763" s="53" t="s">
        <v>8</v>
      </c>
      <c r="AD763" s="53" t="s">
        <v>42</v>
      </c>
      <c r="AE763" s="81">
        <v>0.20600000000000002</v>
      </c>
      <c r="AG763" s="60">
        <v>2025</v>
      </c>
      <c r="AH763" s="53" t="s">
        <v>52</v>
      </c>
      <c r="AI763" s="53" t="s">
        <v>59</v>
      </c>
      <c r="AJ763" s="79">
        <v>8.8459999999999997E-3</v>
      </c>
      <c r="AK763" s="57">
        <f t="shared" si="35"/>
        <v>6</v>
      </c>
    </row>
    <row r="764" spans="28:37" x14ac:dyDescent="0.25">
      <c r="AB764" s="60">
        <v>2021</v>
      </c>
      <c r="AC764" s="53" t="s">
        <v>8</v>
      </c>
      <c r="AD764" s="53" t="s">
        <v>50</v>
      </c>
      <c r="AE764" s="81">
        <v>0.17170000000000002</v>
      </c>
      <c r="AG764" s="60">
        <v>2025</v>
      </c>
      <c r="AH764" s="53" t="s">
        <v>56</v>
      </c>
      <c r="AI764" s="53" t="s">
        <v>59</v>
      </c>
      <c r="AJ764" s="79">
        <v>8.7039999999999999E-3</v>
      </c>
      <c r="AK764" s="57">
        <f t="shared" si="35"/>
        <v>7</v>
      </c>
    </row>
    <row r="765" spans="28:37" x14ac:dyDescent="0.25">
      <c r="AB765" s="60">
        <v>2021</v>
      </c>
      <c r="AC765" s="53" t="s">
        <v>8</v>
      </c>
      <c r="AD765" s="53" t="s">
        <v>54</v>
      </c>
      <c r="AE765" s="81">
        <v>1.8244E-2</v>
      </c>
      <c r="AG765" s="60">
        <v>2025</v>
      </c>
      <c r="AH765" s="53" t="s">
        <v>58</v>
      </c>
      <c r="AI765" s="53" t="s">
        <v>59</v>
      </c>
      <c r="AJ765" s="79">
        <v>8.7309999999999992E-3</v>
      </c>
      <c r="AK765" s="57">
        <f t="shared" si="35"/>
        <v>8</v>
      </c>
    </row>
    <row r="766" spans="28:37" x14ac:dyDescent="0.25">
      <c r="AB766" s="60">
        <v>2021</v>
      </c>
      <c r="AC766" s="53" t="s">
        <v>8</v>
      </c>
      <c r="AD766" s="53" t="s">
        <v>57</v>
      </c>
      <c r="AE766" s="81">
        <v>9.4750000000000013E-5</v>
      </c>
      <c r="AG766" s="60">
        <v>2025</v>
      </c>
      <c r="AH766" s="53" t="s">
        <v>60</v>
      </c>
      <c r="AI766" s="53" t="s">
        <v>59</v>
      </c>
      <c r="AJ766" s="79">
        <v>8.6940000000000003E-3</v>
      </c>
      <c r="AK766" s="57">
        <f t="shared" si="35"/>
        <v>9</v>
      </c>
    </row>
    <row r="767" spans="28:37" x14ac:dyDescent="0.25">
      <c r="AB767" s="60">
        <v>2021</v>
      </c>
      <c r="AC767" s="53" t="s">
        <v>8</v>
      </c>
      <c r="AD767" s="53" t="s">
        <v>59</v>
      </c>
      <c r="AE767" s="81">
        <v>1.2742999999999999E-2</v>
      </c>
      <c r="AG767" s="60">
        <v>2025</v>
      </c>
      <c r="AH767" s="53" t="s">
        <v>62</v>
      </c>
      <c r="AI767" s="53" t="s">
        <v>59</v>
      </c>
      <c r="AJ767" s="79">
        <v>8.4390000000000003E-3</v>
      </c>
      <c r="AK767" s="57">
        <f t="shared" si="35"/>
        <v>10</v>
      </c>
    </row>
    <row r="768" spans="28:37" x14ac:dyDescent="0.25">
      <c r="AB768" s="60">
        <v>2021</v>
      </c>
      <c r="AC768" s="53" t="s">
        <v>8</v>
      </c>
      <c r="AD768" s="53" t="s">
        <v>61</v>
      </c>
      <c r="AE768" s="81">
        <v>1.1919999999999999E-3</v>
      </c>
      <c r="AG768" s="60">
        <v>2025</v>
      </c>
      <c r="AH768" s="53" t="s">
        <v>65</v>
      </c>
      <c r="AI768" s="53" t="s">
        <v>59</v>
      </c>
      <c r="AJ768" s="79">
        <v>8.2979999999999998E-3</v>
      </c>
      <c r="AK768" s="57">
        <f t="shared" si="35"/>
        <v>11</v>
      </c>
    </row>
    <row r="769" spans="28:37" x14ac:dyDescent="0.25">
      <c r="AB769" s="60">
        <v>2021</v>
      </c>
      <c r="AC769" s="53" t="s">
        <v>8</v>
      </c>
      <c r="AD769" s="53" t="s">
        <v>64</v>
      </c>
      <c r="AE769" s="81">
        <v>0.32840000000000003</v>
      </c>
      <c r="AG769" s="60">
        <v>2025</v>
      </c>
      <c r="AH769" s="53" t="s">
        <v>11</v>
      </c>
      <c r="AI769" s="53" t="s">
        <v>59</v>
      </c>
      <c r="AJ769" s="79">
        <v>8.2039999999999995E-3</v>
      </c>
      <c r="AK769" s="57">
        <f t="shared" si="35"/>
        <v>12</v>
      </c>
    </row>
    <row r="770" spans="28:37" x14ac:dyDescent="0.25">
      <c r="AB770" s="60">
        <v>2021</v>
      </c>
      <c r="AC770" s="53" t="s">
        <v>8</v>
      </c>
      <c r="AD770" s="53" t="s">
        <v>66</v>
      </c>
      <c r="AE770" s="81">
        <v>4.7493999999999995E-2</v>
      </c>
      <c r="AG770" s="60">
        <v>2018</v>
      </c>
      <c r="AH770" s="53" t="s">
        <v>8</v>
      </c>
      <c r="AI770" s="53" t="s">
        <v>61</v>
      </c>
      <c r="AJ770" s="79">
        <v>1.224E-3</v>
      </c>
      <c r="AK770" s="57">
        <f t="shared" ref="AK770:AK833" si="36">VLOOKUP(AH770,AM:AN,2,FALSE)</f>
        <v>1</v>
      </c>
    </row>
    <row r="771" spans="28:37" x14ac:dyDescent="0.25">
      <c r="AB771" s="60">
        <v>2021</v>
      </c>
      <c r="AC771" s="53" t="s">
        <v>8</v>
      </c>
      <c r="AD771" s="53" t="s">
        <v>67</v>
      </c>
      <c r="AE771" s="81">
        <v>0.95269999999999999</v>
      </c>
      <c r="AG771" s="60">
        <v>2018</v>
      </c>
      <c r="AH771" s="53" t="s">
        <v>36</v>
      </c>
      <c r="AI771" s="53" t="s">
        <v>61</v>
      </c>
      <c r="AJ771" s="79">
        <v>1.224E-3</v>
      </c>
      <c r="AK771" s="57">
        <f t="shared" si="36"/>
        <v>2</v>
      </c>
    </row>
    <row r="772" spans="28:37" x14ac:dyDescent="0.25">
      <c r="AB772" s="60">
        <v>2021</v>
      </c>
      <c r="AC772" s="53" t="s">
        <v>8</v>
      </c>
      <c r="AD772" s="53" t="s">
        <v>69</v>
      </c>
      <c r="AE772" s="81">
        <v>2.7696000000000002E-2</v>
      </c>
      <c r="AG772" s="60">
        <v>2018</v>
      </c>
      <c r="AH772" s="53" t="s">
        <v>40</v>
      </c>
      <c r="AI772" s="53" t="s">
        <v>61</v>
      </c>
      <c r="AJ772" s="79">
        <v>1.23E-3</v>
      </c>
      <c r="AK772" s="57">
        <f t="shared" si="36"/>
        <v>3</v>
      </c>
    </row>
    <row r="773" spans="28:37" x14ac:dyDescent="0.25">
      <c r="AB773" s="60">
        <v>2021</v>
      </c>
      <c r="AC773" s="53" t="s">
        <v>8</v>
      </c>
      <c r="AD773" s="53" t="s">
        <v>73</v>
      </c>
      <c r="AE773" s="81">
        <v>0.36560000000000004</v>
      </c>
      <c r="AG773" s="60">
        <v>2018</v>
      </c>
      <c r="AH773" s="53" t="s">
        <v>44</v>
      </c>
      <c r="AI773" s="53" t="s">
        <v>61</v>
      </c>
      <c r="AJ773" s="79">
        <v>1.24E-3</v>
      </c>
      <c r="AK773" s="57">
        <f t="shared" si="36"/>
        <v>4</v>
      </c>
    </row>
    <row r="774" spans="28:37" x14ac:dyDescent="0.25">
      <c r="AB774" s="60">
        <v>2021</v>
      </c>
      <c r="AC774" s="53" t="s">
        <v>8</v>
      </c>
      <c r="AD774" s="53" t="s">
        <v>75</v>
      </c>
      <c r="AE774" s="81">
        <v>0.35499999999999998</v>
      </c>
      <c r="AG774" s="60">
        <v>2018</v>
      </c>
      <c r="AH774" s="53" t="s">
        <v>48</v>
      </c>
      <c r="AI774" s="53" t="s">
        <v>61</v>
      </c>
      <c r="AJ774" s="79">
        <v>1.2459999999999999E-3</v>
      </c>
      <c r="AK774" s="57">
        <f t="shared" si="36"/>
        <v>5</v>
      </c>
    </row>
    <row r="775" spans="28:37" x14ac:dyDescent="0.25">
      <c r="AB775" s="60">
        <v>2021</v>
      </c>
      <c r="AC775" s="53" t="s">
        <v>8</v>
      </c>
      <c r="AD775" s="53" t="s">
        <v>76</v>
      </c>
      <c r="AE775" s="81">
        <v>1.4961000000000002</v>
      </c>
      <c r="AG775" s="60">
        <v>2018</v>
      </c>
      <c r="AH775" s="53" t="s">
        <v>52</v>
      </c>
      <c r="AI775" s="53" t="s">
        <v>61</v>
      </c>
      <c r="AJ775" s="79">
        <v>1.222E-3</v>
      </c>
      <c r="AK775" s="57">
        <f t="shared" si="36"/>
        <v>6</v>
      </c>
    </row>
    <row r="776" spans="28:37" x14ac:dyDescent="0.25">
      <c r="AB776" s="60">
        <v>2021</v>
      </c>
      <c r="AC776" s="53" t="s">
        <v>8</v>
      </c>
      <c r="AD776" s="53" t="s">
        <v>78</v>
      </c>
      <c r="AE776" s="81">
        <v>4.4404000000000006E-2</v>
      </c>
      <c r="AG776" s="60">
        <v>2018</v>
      </c>
      <c r="AH776" s="53" t="s">
        <v>56</v>
      </c>
      <c r="AI776" s="53" t="s">
        <v>61</v>
      </c>
      <c r="AJ776" s="79">
        <v>1.217E-3</v>
      </c>
      <c r="AK776" s="57">
        <f t="shared" si="36"/>
        <v>7</v>
      </c>
    </row>
    <row r="777" spans="28:37" x14ac:dyDescent="0.25">
      <c r="AB777" s="60">
        <v>2021</v>
      </c>
      <c r="AC777" s="53" t="s">
        <v>8</v>
      </c>
      <c r="AD777" s="53" t="s">
        <v>79</v>
      </c>
      <c r="AE777" s="81">
        <v>0.36249999999999999</v>
      </c>
      <c r="AG777" s="60">
        <v>2018</v>
      </c>
      <c r="AH777" s="53" t="s">
        <v>58</v>
      </c>
      <c r="AI777" s="53" t="s">
        <v>61</v>
      </c>
      <c r="AJ777" s="79">
        <v>1.2290000000000001E-3</v>
      </c>
      <c r="AK777" s="57">
        <f t="shared" si="36"/>
        <v>8</v>
      </c>
    </row>
    <row r="778" spans="28:37" x14ac:dyDescent="0.25">
      <c r="AB778" s="60">
        <v>2021</v>
      </c>
      <c r="AC778" s="53" t="s">
        <v>8</v>
      </c>
      <c r="AD778" s="53" t="s">
        <v>80</v>
      </c>
      <c r="AE778" s="81">
        <v>5.7739999999999999E-5</v>
      </c>
      <c r="AG778" s="60">
        <v>2018</v>
      </c>
      <c r="AH778" s="53" t="s">
        <v>60</v>
      </c>
      <c r="AI778" s="53" t="s">
        <v>61</v>
      </c>
      <c r="AJ778" s="79">
        <v>1.2330000000000002E-3</v>
      </c>
      <c r="AK778" s="57">
        <f t="shared" si="36"/>
        <v>9</v>
      </c>
    </row>
    <row r="779" spans="28:37" x14ac:dyDescent="0.25">
      <c r="AB779" s="60">
        <v>2021</v>
      </c>
      <c r="AC779" s="53" t="s">
        <v>36</v>
      </c>
      <c r="AD779" s="53" t="s">
        <v>46</v>
      </c>
      <c r="AE779" s="81">
        <v>1.6147</v>
      </c>
      <c r="AG779" s="60">
        <v>2018</v>
      </c>
      <c r="AH779" s="53" t="s">
        <v>62</v>
      </c>
      <c r="AI779" s="53" t="s">
        <v>61</v>
      </c>
      <c r="AJ779" s="79">
        <v>1.2160000000000001E-3</v>
      </c>
      <c r="AK779" s="57">
        <f t="shared" si="36"/>
        <v>10</v>
      </c>
    </row>
    <row r="780" spans="28:37" x14ac:dyDescent="0.25">
      <c r="AB780" s="60">
        <v>2021</v>
      </c>
      <c r="AC780" s="53" t="s">
        <v>36</v>
      </c>
      <c r="AD780" s="53" t="s">
        <v>71</v>
      </c>
      <c r="AE780" s="81">
        <v>1.8571</v>
      </c>
      <c r="AG780" s="60">
        <v>2018</v>
      </c>
      <c r="AH780" s="53" t="s">
        <v>65</v>
      </c>
      <c r="AI780" s="53" t="s">
        <v>61</v>
      </c>
      <c r="AJ780" s="79">
        <v>1.224E-3</v>
      </c>
      <c r="AK780" s="57">
        <f t="shared" si="36"/>
        <v>11</v>
      </c>
    </row>
    <row r="781" spans="28:37" x14ac:dyDescent="0.25">
      <c r="AB781" s="60">
        <v>2021</v>
      </c>
      <c r="AC781" s="53" t="s">
        <v>36</v>
      </c>
      <c r="AD781" s="53" t="s">
        <v>5</v>
      </c>
      <c r="AE781" s="81">
        <v>1.3279000000000001</v>
      </c>
      <c r="AG781" s="60">
        <v>2018</v>
      </c>
      <c r="AH781" s="53" t="s">
        <v>11</v>
      </c>
      <c r="AI781" s="53" t="s">
        <v>61</v>
      </c>
      <c r="AJ781" s="79">
        <v>1.227E-3</v>
      </c>
      <c r="AK781" s="57">
        <f t="shared" si="36"/>
        <v>12</v>
      </c>
    </row>
    <row r="782" spans="28:37" x14ac:dyDescent="0.25">
      <c r="AB782" s="60">
        <v>2021</v>
      </c>
      <c r="AC782" s="53" t="s">
        <v>36</v>
      </c>
      <c r="AD782" s="53" t="s">
        <v>33</v>
      </c>
      <c r="AE782" s="81">
        <v>1.0429999999999999</v>
      </c>
      <c r="AG782" s="60">
        <v>2019</v>
      </c>
      <c r="AH782" s="53" t="s">
        <v>8</v>
      </c>
      <c r="AI782" s="53" t="s">
        <v>61</v>
      </c>
      <c r="AJ782" s="79">
        <v>1.212E-3</v>
      </c>
      <c r="AK782" s="57">
        <f t="shared" si="36"/>
        <v>1</v>
      </c>
    </row>
    <row r="783" spans="28:37" x14ac:dyDescent="0.25">
      <c r="AB783" s="60">
        <v>2021</v>
      </c>
      <c r="AC783" s="53" t="s">
        <v>36</v>
      </c>
      <c r="AD783" s="53" t="s">
        <v>38</v>
      </c>
      <c r="AE783" s="81">
        <v>1.0537999999999998</v>
      </c>
      <c r="AG783" s="60">
        <v>2019</v>
      </c>
      <c r="AH783" s="53" t="s">
        <v>36</v>
      </c>
      <c r="AI783" s="53" t="s">
        <v>61</v>
      </c>
      <c r="AJ783" s="79">
        <v>1.2049999999999999E-3</v>
      </c>
      <c r="AK783" s="57">
        <f t="shared" si="36"/>
        <v>2</v>
      </c>
    </row>
    <row r="784" spans="28:37" x14ac:dyDescent="0.25">
      <c r="AB784" s="60">
        <v>2021</v>
      </c>
      <c r="AC784" s="53" t="s">
        <v>36</v>
      </c>
      <c r="AD784" s="53" t="s">
        <v>42</v>
      </c>
      <c r="AE784" s="81">
        <v>0.20530000000000001</v>
      </c>
      <c r="AG784" s="60">
        <v>2019</v>
      </c>
      <c r="AH784" s="53" t="s">
        <v>40</v>
      </c>
      <c r="AI784" s="53" t="s">
        <v>61</v>
      </c>
      <c r="AJ784" s="79">
        <v>1.193E-3</v>
      </c>
      <c r="AK784" s="57">
        <f t="shared" si="36"/>
        <v>3</v>
      </c>
    </row>
    <row r="785" spans="28:37" x14ac:dyDescent="0.25">
      <c r="AB785" s="60">
        <v>2021</v>
      </c>
      <c r="AC785" s="53" t="s">
        <v>36</v>
      </c>
      <c r="AD785" s="53" t="s">
        <v>50</v>
      </c>
      <c r="AE785" s="81">
        <v>0.17120000000000002</v>
      </c>
      <c r="AG785" s="60">
        <v>2019</v>
      </c>
      <c r="AH785" s="53" t="s">
        <v>44</v>
      </c>
      <c r="AI785" s="53" t="s">
        <v>61</v>
      </c>
      <c r="AJ785" s="79">
        <v>1.17E-3</v>
      </c>
      <c r="AK785" s="57">
        <f t="shared" si="36"/>
        <v>4</v>
      </c>
    </row>
    <row r="786" spans="28:37" x14ac:dyDescent="0.25">
      <c r="AB786" s="60">
        <v>2021</v>
      </c>
      <c r="AC786" s="53" t="s">
        <v>36</v>
      </c>
      <c r="AD786" s="53" t="s">
        <v>54</v>
      </c>
      <c r="AE786" s="81">
        <v>1.8187999999999999E-2</v>
      </c>
      <c r="AG786" s="60">
        <v>2019</v>
      </c>
      <c r="AH786" s="53" t="s">
        <v>48</v>
      </c>
      <c r="AI786" s="53" t="s">
        <v>61</v>
      </c>
      <c r="AJ786" s="79">
        <v>1.1590000000000001E-3</v>
      </c>
      <c r="AK786" s="57">
        <f t="shared" si="36"/>
        <v>5</v>
      </c>
    </row>
    <row r="787" spans="28:37" x14ac:dyDescent="0.25">
      <c r="AB787" s="60">
        <v>2021</v>
      </c>
      <c r="AC787" s="53" t="s">
        <v>36</v>
      </c>
      <c r="AD787" s="53" t="s">
        <v>57</v>
      </c>
      <c r="AE787" s="81">
        <v>9.323E-5</v>
      </c>
      <c r="AG787" s="60">
        <v>2019</v>
      </c>
      <c r="AH787" s="53" t="s">
        <v>52</v>
      </c>
      <c r="AI787" s="53" t="s">
        <v>61</v>
      </c>
      <c r="AJ787" s="79">
        <v>1.17E-3</v>
      </c>
      <c r="AK787" s="57">
        <f t="shared" si="36"/>
        <v>6</v>
      </c>
    </row>
    <row r="788" spans="28:37" x14ac:dyDescent="0.25">
      <c r="AB788" s="60">
        <v>2021</v>
      </c>
      <c r="AC788" s="53" t="s">
        <v>36</v>
      </c>
      <c r="AD788" s="53" t="s">
        <v>59</v>
      </c>
      <c r="AE788" s="81">
        <v>1.2518E-2</v>
      </c>
      <c r="AG788" s="60">
        <v>2019</v>
      </c>
      <c r="AH788" s="53" t="s">
        <v>56</v>
      </c>
      <c r="AI788" s="53" t="s">
        <v>61</v>
      </c>
      <c r="AJ788" s="79">
        <v>1.16E-3</v>
      </c>
      <c r="AK788" s="57">
        <f t="shared" si="36"/>
        <v>7</v>
      </c>
    </row>
    <row r="789" spans="28:37" x14ac:dyDescent="0.25">
      <c r="AB789" s="60">
        <v>2021</v>
      </c>
      <c r="AC789" s="53" t="s">
        <v>36</v>
      </c>
      <c r="AD789" s="53" t="s">
        <v>61</v>
      </c>
      <c r="AE789" s="81">
        <v>1.1819999999999999E-3</v>
      </c>
      <c r="AG789" s="60">
        <v>2019</v>
      </c>
      <c r="AH789" s="53" t="s">
        <v>58</v>
      </c>
      <c r="AI789" s="53" t="s">
        <v>61</v>
      </c>
      <c r="AJ789" s="79">
        <v>1.15E-3</v>
      </c>
      <c r="AK789" s="57">
        <f t="shared" si="36"/>
        <v>8</v>
      </c>
    </row>
    <row r="790" spans="28:37" x14ac:dyDescent="0.25">
      <c r="AB790" s="60">
        <v>2021</v>
      </c>
      <c r="AC790" s="53" t="s">
        <v>36</v>
      </c>
      <c r="AD790" s="53" t="s">
        <v>64</v>
      </c>
      <c r="AE790" s="81">
        <v>0.32789999999999997</v>
      </c>
      <c r="AG790" s="60">
        <v>2019</v>
      </c>
      <c r="AH790" s="53" t="s">
        <v>60</v>
      </c>
      <c r="AI790" s="53" t="s">
        <v>61</v>
      </c>
      <c r="AJ790" s="79">
        <v>1.152E-3</v>
      </c>
      <c r="AK790" s="57">
        <f t="shared" si="36"/>
        <v>9</v>
      </c>
    </row>
    <row r="791" spans="28:37" x14ac:dyDescent="0.25">
      <c r="AB791" s="60">
        <v>2021</v>
      </c>
      <c r="AC791" s="53" t="s">
        <v>36</v>
      </c>
      <c r="AD791" s="53" t="s">
        <v>66</v>
      </c>
      <c r="AE791" s="81">
        <v>4.7727000000000006E-2</v>
      </c>
      <c r="AG791" s="60">
        <v>2019</v>
      </c>
      <c r="AH791" s="53" t="s">
        <v>62</v>
      </c>
      <c r="AI791" s="53" t="s">
        <v>61</v>
      </c>
      <c r="AJ791" s="79">
        <v>1.1720000000000001E-3</v>
      </c>
      <c r="AK791" s="57">
        <f t="shared" si="36"/>
        <v>10</v>
      </c>
    </row>
    <row r="792" spans="28:37" x14ac:dyDescent="0.25">
      <c r="AB792" s="60">
        <v>2021</v>
      </c>
      <c r="AC792" s="53" t="s">
        <v>36</v>
      </c>
      <c r="AD792" s="53" t="s">
        <v>67</v>
      </c>
      <c r="AE792" s="81">
        <v>0.97770000000000001</v>
      </c>
      <c r="AG792" s="60">
        <v>2019</v>
      </c>
      <c r="AH792" s="53" t="s">
        <v>65</v>
      </c>
      <c r="AI792" s="53" t="s">
        <v>61</v>
      </c>
      <c r="AJ792" s="79">
        <v>1.157E-3</v>
      </c>
      <c r="AK792" s="57">
        <f t="shared" si="36"/>
        <v>11</v>
      </c>
    </row>
    <row r="793" spans="28:37" x14ac:dyDescent="0.25">
      <c r="AB793" s="60">
        <v>2021</v>
      </c>
      <c r="AC793" s="53" t="s">
        <v>36</v>
      </c>
      <c r="AD793" s="53" t="s">
        <v>69</v>
      </c>
      <c r="AE793" s="81">
        <v>2.7274E-2</v>
      </c>
      <c r="AG793" s="60">
        <v>2019</v>
      </c>
      <c r="AH793" s="53" t="s">
        <v>11</v>
      </c>
      <c r="AI793" s="53" t="s">
        <v>61</v>
      </c>
      <c r="AJ793" s="79">
        <v>1.1659999999999999E-3</v>
      </c>
      <c r="AK793" s="57">
        <f t="shared" si="36"/>
        <v>12</v>
      </c>
    </row>
    <row r="794" spans="28:37" x14ac:dyDescent="0.25">
      <c r="AB794" s="60">
        <v>2021</v>
      </c>
      <c r="AC794" s="53" t="s">
        <v>36</v>
      </c>
      <c r="AD794" s="53" t="s">
        <v>73</v>
      </c>
      <c r="AE794" s="81">
        <v>0.36460000000000004</v>
      </c>
      <c r="AG794" s="60">
        <v>2020</v>
      </c>
      <c r="AH794" s="53" t="s">
        <v>8</v>
      </c>
      <c r="AI794" s="53" t="s">
        <v>61</v>
      </c>
      <c r="AJ794" s="80">
        <v>1.1459999999999999E-3</v>
      </c>
      <c r="AK794" s="57">
        <f t="shared" si="36"/>
        <v>1</v>
      </c>
    </row>
    <row r="795" spans="28:37" x14ac:dyDescent="0.25">
      <c r="AB795" s="60">
        <v>2021</v>
      </c>
      <c r="AC795" s="53" t="s">
        <v>36</v>
      </c>
      <c r="AD795" s="53" t="s">
        <v>75</v>
      </c>
      <c r="AE795" s="81">
        <v>0.35399999999999998</v>
      </c>
      <c r="AG795" s="60">
        <v>2020</v>
      </c>
      <c r="AH795" s="53" t="s">
        <v>36</v>
      </c>
      <c r="AI795" s="53" t="s">
        <v>61</v>
      </c>
      <c r="AJ795" s="80">
        <v>1.1490000000000001E-3</v>
      </c>
      <c r="AK795" s="57">
        <f t="shared" si="36"/>
        <v>2</v>
      </c>
    </row>
    <row r="796" spans="28:37" x14ac:dyDescent="0.25">
      <c r="AB796" s="60">
        <v>2021</v>
      </c>
      <c r="AC796" s="53" t="s">
        <v>36</v>
      </c>
      <c r="AD796" s="53" t="s">
        <v>76</v>
      </c>
      <c r="AE796" s="81">
        <v>1.4665000000000001</v>
      </c>
      <c r="AG796" s="60">
        <v>2020</v>
      </c>
      <c r="AH796" s="53" t="s">
        <v>40</v>
      </c>
      <c r="AI796" s="53" t="s">
        <v>61</v>
      </c>
      <c r="AJ796" s="80">
        <v>1.1659999999999999E-3</v>
      </c>
      <c r="AK796" s="57">
        <f t="shared" si="36"/>
        <v>3</v>
      </c>
    </row>
    <row r="797" spans="28:37" x14ac:dyDescent="0.25">
      <c r="AB797" s="60">
        <v>2021</v>
      </c>
      <c r="AC797" s="53" t="s">
        <v>36</v>
      </c>
      <c r="AD797" s="53" t="s">
        <v>78</v>
      </c>
      <c r="AE797" s="81">
        <v>4.3779999999999999E-2</v>
      </c>
      <c r="AG797" s="60">
        <v>2020</v>
      </c>
      <c r="AH797" s="53" t="s">
        <v>44</v>
      </c>
      <c r="AI797" s="53" t="s">
        <v>61</v>
      </c>
      <c r="AJ797" s="80">
        <v>1.168E-3</v>
      </c>
      <c r="AK797" s="57">
        <f t="shared" si="36"/>
        <v>4</v>
      </c>
    </row>
    <row r="798" spans="28:37" x14ac:dyDescent="0.25">
      <c r="AB798" s="60">
        <v>2021</v>
      </c>
      <c r="AC798" s="53" t="s">
        <v>36</v>
      </c>
      <c r="AD798" s="53" t="s">
        <v>79</v>
      </c>
      <c r="AE798" s="81">
        <v>0.36149999999999999</v>
      </c>
      <c r="AG798" s="60">
        <v>2020</v>
      </c>
      <c r="AH798" s="53" t="s">
        <v>48</v>
      </c>
      <c r="AI798" s="53" t="s">
        <v>61</v>
      </c>
      <c r="AJ798" s="79">
        <v>1.142E-3</v>
      </c>
      <c r="AK798" s="57">
        <f t="shared" si="36"/>
        <v>5</v>
      </c>
    </row>
    <row r="799" spans="28:37" x14ac:dyDescent="0.25">
      <c r="AB799" s="60">
        <v>2021</v>
      </c>
      <c r="AC799" s="53" t="s">
        <v>36</v>
      </c>
      <c r="AD799" s="53" t="s">
        <v>80</v>
      </c>
      <c r="AE799" s="81">
        <v>5.7689999999999998E-5</v>
      </c>
      <c r="AG799" s="60">
        <v>2020</v>
      </c>
      <c r="AH799" s="53" t="s">
        <v>52</v>
      </c>
      <c r="AI799" s="53" t="s">
        <v>61</v>
      </c>
      <c r="AJ799" s="80">
        <v>1.1640000000000001E-3</v>
      </c>
      <c r="AK799" s="57">
        <f t="shared" si="36"/>
        <v>6</v>
      </c>
    </row>
    <row r="800" spans="28:37" x14ac:dyDescent="0.25">
      <c r="AB800" s="60">
        <v>2021</v>
      </c>
      <c r="AC800" s="53" t="s">
        <v>40</v>
      </c>
      <c r="AD800" s="53" t="s">
        <v>46</v>
      </c>
      <c r="AE800" s="81">
        <v>1.577</v>
      </c>
      <c r="AG800" s="60">
        <v>2020</v>
      </c>
      <c r="AH800" s="53" t="s">
        <v>56</v>
      </c>
      <c r="AI800" s="53" t="s">
        <v>61</v>
      </c>
      <c r="AJ800" s="79">
        <v>1.1540000000000001E-3</v>
      </c>
      <c r="AK800" s="57">
        <f t="shared" si="36"/>
        <v>7</v>
      </c>
    </row>
    <row r="801" spans="28:37" x14ac:dyDescent="0.25">
      <c r="AB801" s="60">
        <v>2021</v>
      </c>
      <c r="AC801" s="53" t="s">
        <v>40</v>
      </c>
      <c r="AD801" s="53" t="s">
        <v>71</v>
      </c>
      <c r="AE801" s="81">
        <v>1.8492999999999999</v>
      </c>
      <c r="AG801" s="60">
        <v>2020</v>
      </c>
      <c r="AH801" s="53" t="s">
        <v>58</v>
      </c>
      <c r="AI801" s="53" t="s">
        <v>61</v>
      </c>
      <c r="AJ801" s="79">
        <v>1.1479999999999999E-3</v>
      </c>
      <c r="AK801" s="57">
        <f t="shared" si="36"/>
        <v>8</v>
      </c>
    </row>
    <row r="802" spans="28:37" x14ac:dyDescent="0.25">
      <c r="AB802" s="60">
        <v>2021</v>
      </c>
      <c r="AC802" s="53" t="s">
        <v>40</v>
      </c>
      <c r="AD802" s="53" t="s">
        <v>5</v>
      </c>
      <c r="AE802" s="81">
        <v>1.3472</v>
      </c>
      <c r="AG802" s="60">
        <v>2020</v>
      </c>
      <c r="AH802" s="53" t="s">
        <v>60</v>
      </c>
      <c r="AI802" s="53" t="s">
        <v>61</v>
      </c>
      <c r="AJ802" s="79">
        <v>1.17E-3</v>
      </c>
      <c r="AK802" s="57">
        <f t="shared" si="36"/>
        <v>9</v>
      </c>
    </row>
    <row r="803" spans="28:37" x14ac:dyDescent="0.25">
      <c r="AB803" s="60">
        <v>2021</v>
      </c>
      <c r="AC803" s="53" t="s">
        <v>40</v>
      </c>
      <c r="AD803" s="53" t="s">
        <v>33</v>
      </c>
      <c r="AE803" s="81">
        <v>1.0246</v>
      </c>
      <c r="AG803" s="60">
        <v>2020</v>
      </c>
      <c r="AH803" s="53" t="s">
        <v>62</v>
      </c>
      <c r="AI803" s="53" t="s">
        <v>61</v>
      </c>
      <c r="AJ803" s="79">
        <v>1.2099999999999999E-3</v>
      </c>
      <c r="AK803" s="57">
        <f t="shared" si="36"/>
        <v>10</v>
      </c>
    </row>
    <row r="804" spans="28:37" x14ac:dyDescent="0.25">
      <c r="AB804" s="60">
        <v>2021</v>
      </c>
      <c r="AC804" s="53" t="s">
        <v>40</v>
      </c>
      <c r="AD804" s="53" t="s">
        <v>38</v>
      </c>
      <c r="AE804" s="81">
        <v>1.0673999999999999</v>
      </c>
      <c r="AG804" s="60">
        <v>2020</v>
      </c>
      <c r="AH804" s="53" t="s">
        <v>65</v>
      </c>
      <c r="AI804" s="53" t="s">
        <v>61</v>
      </c>
      <c r="AJ804" s="79">
        <v>1.2110000000000001E-3</v>
      </c>
      <c r="AK804" s="57">
        <f t="shared" si="36"/>
        <v>11</v>
      </c>
    </row>
    <row r="805" spans="28:37" x14ac:dyDescent="0.25">
      <c r="AB805" s="60">
        <v>2021</v>
      </c>
      <c r="AC805" s="53" t="s">
        <v>40</v>
      </c>
      <c r="AD805" s="53" t="s">
        <v>42</v>
      </c>
      <c r="AE805" s="81">
        <v>0.20530000000000001</v>
      </c>
      <c r="AG805" s="60">
        <v>2020</v>
      </c>
      <c r="AH805" s="53" t="s">
        <v>11</v>
      </c>
      <c r="AI805" s="53" t="s">
        <v>61</v>
      </c>
      <c r="AJ805" s="79">
        <v>1.2180000000000001E-3</v>
      </c>
      <c r="AK805" s="57">
        <f t="shared" si="36"/>
        <v>12</v>
      </c>
    </row>
    <row r="806" spans="28:37" x14ac:dyDescent="0.25">
      <c r="AB806" s="60">
        <v>2021</v>
      </c>
      <c r="AC806" s="53" t="s">
        <v>40</v>
      </c>
      <c r="AD806" s="53" t="s">
        <v>50</v>
      </c>
      <c r="AE806" s="81">
        <v>0.17329999999999998</v>
      </c>
      <c r="AG806" s="60">
        <v>2021</v>
      </c>
      <c r="AH806" s="53" t="s">
        <v>8</v>
      </c>
      <c r="AI806" s="53" t="s">
        <v>61</v>
      </c>
      <c r="AJ806" s="81">
        <v>1.1919999999999999E-3</v>
      </c>
      <c r="AK806" s="57">
        <f t="shared" si="36"/>
        <v>1</v>
      </c>
    </row>
    <row r="807" spans="28:37" x14ac:dyDescent="0.25">
      <c r="AB807" s="60">
        <v>2021</v>
      </c>
      <c r="AC807" s="53" t="s">
        <v>40</v>
      </c>
      <c r="AD807" s="53" t="s">
        <v>54</v>
      </c>
      <c r="AE807" s="81">
        <v>1.8327E-2</v>
      </c>
      <c r="AG807" s="60">
        <v>2021</v>
      </c>
      <c r="AH807" s="53" t="s">
        <v>36</v>
      </c>
      <c r="AI807" s="53" t="s">
        <v>61</v>
      </c>
      <c r="AJ807" s="81">
        <v>1.1819999999999999E-3</v>
      </c>
      <c r="AK807" s="57">
        <f t="shared" si="36"/>
        <v>2</v>
      </c>
    </row>
    <row r="808" spans="28:37" x14ac:dyDescent="0.25">
      <c r="AB808" s="60">
        <v>2021</v>
      </c>
      <c r="AC808" s="53" t="s">
        <v>40</v>
      </c>
      <c r="AD808" s="53" t="s">
        <v>57</v>
      </c>
      <c r="AE808" s="81">
        <v>9.2490000000000004E-5</v>
      </c>
      <c r="AG808" s="60">
        <v>2021</v>
      </c>
      <c r="AH808" s="53" t="s">
        <v>40</v>
      </c>
      <c r="AI808" s="53" t="s">
        <v>61</v>
      </c>
      <c r="AJ808" s="81">
        <v>1.1899999999999999E-3</v>
      </c>
      <c r="AK808" s="57">
        <f t="shared" si="36"/>
        <v>3</v>
      </c>
    </row>
    <row r="809" spans="28:37" x14ac:dyDescent="0.25">
      <c r="AB809" s="60">
        <v>2021</v>
      </c>
      <c r="AC809" s="53" t="s">
        <v>40</v>
      </c>
      <c r="AD809" s="53" t="s">
        <v>59</v>
      </c>
      <c r="AE809" s="81">
        <v>1.2152000000000001E-2</v>
      </c>
      <c r="AG809" s="60">
        <v>2021</v>
      </c>
      <c r="AH809" s="53" t="s">
        <v>44</v>
      </c>
      <c r="AI809" s="53" t="s">
        <v>61</v>
      </c>
      <c r="AJ809" s="81">
        <v>1.1949999999999999E-3</v>
      </c>
      <c r="AK809" s="57">
        <f t="shared" si="36"/>
        <v>4</v>
      </c>
    </row>
    <row r="810" spans="28:37" x14ac:dyDescent="0.25">
      <c r="AB810" s="60">
        <v>2021</v>
      </c>
      <c r="AC810" s="53" t="s">
        <v>40</v>
      </c>
      <c r="AD810" s="53" t="s">
        <v>61</v>
      </c>
      <c r="AE810" s="81">
        <v>1.1899999999999999E-3</v>
      </c>
      <c r="AG810" s="60">
        <v>2021</v>
      </c>
      <c r="AH810" s="53" t="s">
        <v>48</v>
      </c>
      <c r="AI810" s="53" t="s">
        <v>61</v>
      </c>
      <c r="AJ810" s="81">
        <v>1.189E-3</v>
      </c>
      <c r="AK810" s="57">
        <f t="shared" si="36"/>
        <v>5</v>
      </c>
    </row>
    <row r="811" spans="28:37" x14ac:dyDescent="0.25">
      <c r="AB811" s="60">
        <v>2021</v>
      </c>
      <c r="AC811" s="53" t="s">
        <v>40</v>
      </c>
      <c r="AD811" s="53" t="s">
        <v>64</v>
      </c>
      <c r="AE811" s="81">
        <v>0.32390000000000002</v>
      </c>
      <c r="AG811" s="60">
        <v>2021</v>
      </c>
      <c r="AH811" s="53" t="s">
        <v>52</v>
      </c>
      <c r="AI811" s="53" t="s">
        <v>61</v>
      </c>
      <c r="AJ811" s="81">
        <v>1.191E-3</v>
      </c>
      <c r="AK811" s="57">
        <f t="shared" si="36"/>
        <v>6</v>
      </c>
    </row>
    <row r="812" spans="28:37" x14ac:dyDescent="0.25">
      <c r="AB812" s="60">
        <v>2021</v>
      </c>
      <c r="AC812" s="53" t="s">
        <v>40</v>
      </c>
      <c r="AD812" s="53" t="s">
        <v>66</v>
      </c>
      <c r="AE812" s="81">
        <v>4.7233999999999998E-2</v>
      </c>
      <c r="AG812" s="60">
        <v>2021</v>
      </c>
      <c r="AH812" s="53" t="s">
        <v>56</v>
      </c>
      <c r="AI812" s="53" t="s">
        <v>61</v>
      </c>
      <c r="AJ812" s="80">
        <v>1.1790000000000001E-3</v>
      </c>
      <c r="AK812" s="57">
        <f t="shared" si="36"/>
        <v>7</v>
      </c>
    </row>
    <row r="813" spans="28:37" x14ac:dyDescent="0.25">
      <c r="AB813" s="60">
        <v>2021</v>
      </c>
      <c r="AC813" s="53" t="s">
        <v>40</v>
      </c>
      <c r="AD813" s="53" t="s">
        <v>67</v>
      </c>
      <c r="AE813" s="81">
        <v>0.9405</v>
      </c>
      <c r="AG813" s="60">
        <v>2021</v>
      </c>
      <c r="AH813" s="53" t="s">
        <v>58</v>
      </c>
      <c r="AI813" s="53" t="s">
        <v>61</v>
      </c>
      <c r="AJ813" s="80">
        <v>1.157E-3</v>
      </c>
      <c r="AK813" s="57">
        <f t="shared" si="36"/>
        <v>8</v>
      </c>
    </row>
    <row r="814" spans="28:37" x14ac:dyDescent="0.25">
      <c r="AB814" s="60">
        <v>2021</v>
      </c>
      <c r="AC814" s="53" t="s">
        <v>40</v>
      </c>
      <c r="AD814" s="53" t="s">
        <v>69</v>
      </c>
      <c r="AE814" s="81">
        <v>2.7751999999999999E-2</v>
      </c>
      <c r="AG814" s="60">
        <v>2021</v>
      </c>
      <c r="AH814" s="53" t="s">
        <v>60</v>
      </c>
      <c r="AI814" s="53" t="s">
        <v>61</v>
      </c>
      <c r="AJ814" s="80">
        <v>1.1479999999999999E-3</v>
      </c>
      <c r="AK814" s="57">
        <f t="shared" si="36"/>
        <v>9</v>
      </c>
    </row>
    <row r="815" spans="28:37" x14ac:dyDescent="0.25">
      <c r="AB815" s="60">
        <v>2021</v>
      </c>
      <c r="AC815" s="53" t="s">
        <v>40</v>
      </c>
      <c r="AD815" s="53" t="s">
        <v>73</v>
      </c>
      <c r="AE815" s="81">
        <v>0.36990000000000001</v>
      </c>
      <c r="AG815" s="60">
        <v>2021</v>
      </c>
      <c r="AH815" s="53" t="s">
        <v>62</v>
      </c>
      <c r="AI815" s="53" t="s">
        <v>61</v>
      </c>
      <c r="AJ815" s="80">
        <v>1.15E-3</v>
      </c>
      <c r="AK815" s="57">
        <f t="shared" si="36"/>
        <v>10</v>
      </c>
    </row>
    <row r="816" spans="28:37" x14ac:dyDescent="0.25">
      <c r="AB816" s="60">
        <v>2021</v>
      </c>
      <c r="AC816" s="53" t="s">
        <v>40</v>
      </c>
      <c r="AD816" s="53" t="s">
        <v>75</v>
      </c>
      <c r="AE816" s="81">
        <v>0.35920000000000002</v>
      </c>
      <c r="AG816" s="60">
        <v>2021</v>
      </c>
      <c r="AH816" s="53" t="s">
        <v>65</v>
      </c>
      <c r="AI816" s="53" t="s">
        <v>61</v>
      </c>
      <c r="AJ816" s="80">
        <v>1.152E-3</v>
      </c>
      <c r="AK816" s="57">
        <f t="shared" si="36"/>
        <v>11</v>
      </c>
    </row>
    <row r="817" spans="28:37" x14ac:dyDescent="0.25">
      <c r="AB817" s="60">
        <v>2021</v>
      </c>
      <c r="AC817" s="53" t="s">
        <v>40</v>
      </c>
      <c r="AD817" s="53" t="s">
        <v>76</v>
      </c>
      <c r="AE817" s="81">
        <v>1.4271</v>
      </c>
      <c r="AG817" s="60">
        <v>2021</v>
      </c>
      <c r="AH817" s="53" t="s">
        <v>11</v>
      </c>
      <c r="AI817" s="53" t="s">
        <v>61</v>
      </c>
      <c r="AJ817" s="80">
        <v>1.1349999999999999E-3</v>
      </c>
      <c r="AK817" s="57">
        <f t="shared" si="36"/>
        <v>12</v>
      </c>
    </row>
    <row r="818" spans="28:37" x14ac:dyDescent="0.25">
      <c r="AB818" s="60">
        <v>2021</v>
      </c>
      <c r="AC818" s="53" t="s">
        <v>40</v>
      </c>
      <c r="AD818" s="53" t="s">
        <v>78</v>
      </c>
      <c r="AE818" s="81">
        <v>4.2916999999999997E-2</v>
      </c>
      <c r="AG818" s="60">
        <v>2022</v>
      </c>
      <c r="AH818" s="53" t="s">
        <v>8</v>
      </c>
      <c r="AI818" s="53" t="s">
        <v>61</v>
      </c>
      <c r="AJ818" s="80">
        <v>1.1200000000000001E-3</v>
      </c>
      <c r="AK818" s="57">
        <f t="shared" si="36"/>
        <v>1</v>
      </c>
    </row>
    <row r="819" spans="28:37" x14ac:dyDescent="0.25">
      <c r="AB819" s="60">
        <v>2021</v>
      </c>
      <c r="AC819" s="53" t="s">
        <v>40</v>
      </c>
      <c r="AD819" s="53" t="s">
        <v>79</v>
      </c>
      <c r="AE819" s="81">
        <v>0.36680000000000001</v>
      </c>
      <c r="AG819" s="60">
        <v>2022</v>
      </c>
      <c r="AH819" s="53" t="s">
        <v>36</v>
      </c>
      <c r="AI819" s="53" t="s">
        <v>61</v>
      </c>
      <c r="AJ819" s="80">
        <v>1.126E-3</v>
      </c>
      <c r="AK819" s="57">
        <f t="shared" si="36"/>
        <v>2</v>
      </c>
    </row>
    <row r="820" spans="28:37" x14ac:dyDescent="0.25">
      <c r="AB820" s="60">
        <v>2021</v>
      </c>
      <c r="AC820" s="53" t="s">
        <v>40</v>
      </c>
      <c r="AD820" s="53" t="s">
        <v>80</v>
      </c>
      <c r="AE820" s="81">
        <v>5.838E-5</v>
      </c>
      <c r="AG820" s="60">
        <v>2022</v>
      </c>
      <c r="AH820" s="53" t="s">
        <v>40</v>
      </c>
      <c r="AI820" s="53" t="s">
        <v>61</v>
      </c>
      <c r="AJ820" s="80">
        <v>1.1169999999999999E-3</v>
      </c>
      <c r="AK820" s="57">
        <f t="shared" si="36"/>
        <v>3</v>
      </c>
    </row>
    <row r="821" spans="28:37" x14ac:dyDescent="0.25">
      <c r="AB821" s="60">
        <v>2021</v>
      </c>
      <c r="AC821" s="53" t="s">
        <v>44</v>
      </c>
      <c r="AD821" s="53" t="s">
        <v>46</v>
      </c>
      <c r="AE821" s="81">
        <v>1.607</v>
      </c>
      <c r="AG821" s="60">
        <v>2022</v>
      </c>
      <c r="AH821" s="53" t="s">
        <v>44</v>
      </c>
      <c r="AI821" s="53" t="s">
        <v>61</v>
      </c>
      <c r="AJ821" s="80">
        <v>1.0939999999999999E-3</v>
      </c>
      <c r="AK821" s="57">
        <f t="shared" si="36"/>
        <v>4</v>
      </c>
    </row>
    <row r="822" spans="28:37" x14ac:dyDescent="0.25">
      <c r="AB822" s="60">
        <v>2021</v>
      </c>
      <c r="AC822" s="53" t="s">
        <v>44</v>
      </c>
      <c r="AD822" s="53" t="s">
        <v>71</v>
      </c>
      <c r="AE822" s="81">
        <v>1.8496999999999999</v>
      </c>
      <c r="AG822" s="60">
        <v>2022</v>
      </c>
      <c r="AH822" s="53" t="s">
        <v>48</v>
      </c>
      <c r="AI822" s="53" t="s">
        <v>61</v>
      </c>
      <c r="AJ822" s="80">
        <v>1.1070000000000001E-3</v>
      </c>
      <c r="AK822" s="57">
        <f t="shared" si="36"/>
        <v>5</v>
      </c>
    </row>
    <row r="823" spans="28:37" x14ac:dyDescent="0.25">
      <c r="AB823" s="60">
        <v>2021</v>
      </c>
      <c r="AC823" s="53" t="s">
        <v>44</v>
      </c>
      <c r="AD823" s="53" t="s">
        <v>5</v>
      </c>
      <c r="AE823" s="81">
        <v>1.3263</v>
      </c>
      <c r="AG823" s="60">
        <v>2022</v>
      </c>
      <c r="AH823" s="53" t="s">
        <v>52</v>
      </c>
      <c r="AI823" s="53" t="s">
        <v>61</v>
      </c>
      <c r="AJ823" s="80">
        <v>1.072E-3</v>
      </c>
      <c r="AK823" s="57">
        <f t="shared" si="36"/>
        <v>6</v>
      </c>
    </row>
    <row r="824" spans="28:37" x14ac:dyDescent="0.25">
      <c r="AB824" s="60">
        <v>2021</v>
      </c>
      <c r="AC824" s="53" t="s">
        <v>44</v>
      </c>
      <c r="AD824" s="53" t="s">
        <v>33</v>
      </c>
      <c r="AE824" s="81">
        <v>1.0319</v>
      </c>
      <c r="AG824" s="60">
        <v>2022</v>
      </c>
      <c r="AH824" s="53" t="s">
        <v>56</v>
      </c>
      <c r="AI824" s="53" t="s">
        <v>61</v>
      </c>
      <c r="AJ824" s="80">
        <v>1.062E-3</v>
      </c>
      <c r="AK824" s="57">
        <f t="shared" si="36"/>
        <v>7</v>
      </c>
    </row>
    <row r="825" spans="28:37" x14ac:dyDescent="0.25">
      <c r="AB825" s="60">
        <v>2021</v>
      </c>
      <c r="AC825" s="53" t="s">
        <v>44</v>
      </c>
      <c r="AD825" s="53" t="s">
        <v>38</v>
      </c>
      <c r="AE825" s="81">
        <v>1.0809</v>
      </c>
      <c r="AG825" s="60">
        <v>2022</v>
      </c>
      <c r="AH825" s="53" t="s">
        <v>58</v>
      </c>
      <c r="AI825" s="53" t="s">
        <v>61</v>
      </c>
      <c r="AJ825" s="80">
        <v>1.039E-3</v>
      </c>
      <c r="AK825" s="57">
        <f t="shared" si="36"/>
        <v>8</v>
      </c>
    </row>
    <row r="826" spans="28:37" x14ac:dyDescent="0.25">
      <c r="AB826" s="60">
        <v>2021</v>
      </c>
      <c r="AC826" s="53" t="s">
        <v>44</v>
      </c>
      <c r="AD826" s="53" t="s">
        <v>42</v>
      </c>
      <c r="AE826" s="81">
        <v>0.20499999999999999</v>
      </c>
      <c r="AG826" s="60">
        <v>2022</v>
      </c>
      <c r="AH826" s="53" t="s">
        <v>60</v>
      </c>
      <c r="AI826" s="53" t="s">
        <v>61</v>
      </c>
      <c r="AJ826" s="80">
        <v>1.0020000000000001E-3</v>
      </c>
      <c r="AK826" s="57">
        <f t="shared" si="36"/>
        <v>9</v>
      </c>
    </row>
    <row r="827" spans="28:37" x14ac:dyDescent="0.25">
      <c r="AB827" s="60">
        <v>2021</v>
      </c>
      <c r="AC827" s="53" t="s">
        <v>44</v>
      </c>
      <c r="AD827" s="53" t="s">
        <v>50</v>
      </c>
      <c r="AE827" s="81">
        <v>0.17079999999999998</v>
      </c>
      <c r="AG827" s="60">
        <v>2022</v>
      </c>
      <c r="AH827" s="53" t="s">
        <v>62</v>
      </c>
      <c r="AI827" s="53" t="s">
        <v>61</v>
      </c>
      <c r="AJ827" s="80">
        <v>9.9400000000000009E-4</v>
      </c>
      <c r="AK827" s="57">
        <f t="shared" si="36"/>
        <v>10</v>
      </c>
    </row>
    <row r="828" spans="28:37" x14ac:dyDescent="0.25">
      <c r="AB828" s="60">
        <v>2021</v>
      </c>
      <c r="AC828" s="53" t="s">
        <v>44</v>
      </c>
      <c r="AD828" s="53" t="s">
        <v>54</v>
      </c>
      <c r="AE828" s="81">
        <v>1.7881000000000001E-2</v>
      </c>
      <c r="AG828" s="60">
        <v>2022</v>
      </c>
      <c r="AH828" s="53" t="s">
        <v>65</v>
      </c>
      <c r="AI828" s="53" t="s">
        <v>61</v>
      </c>
      <c r="AJ828" s="80">
        <v>1.041E-3</v>
      </c>
      <c r="AK828" s="57">
        <f t="shared" si="36"/>
        <v>11</v>
      </c>
    </row>
    <row r="829" spans="28:37" x14ac:dyDescent="0.25">
      <c r="AB829" s="60">
        <v>2021</v>
      </c>
      <c r="AC829" s="53" t="s">
        <v>44</v>
      </c>
      <c r="AD829" s="53" t="s">
        <v>57</v>
      </c>
      <c r="AE829" s="81">
        <v>9.1750000000000008E-5</v>
      </c>
      <c r="AG829" s="60">
        <v>2022</v>
      </c>
      <c r="AH829" s="53" t="s">
        <v>11</v>
      </c>
      <c r="AI829" s="53" t="s">
        <v>61</v>
      </c>
      <c r="AJ829" s="79">
        <v>1.065E-3</v>
      </c>
      <c r="AK829" s="57">
        <f t="shared" si="36"/>
        <v>12</v>
      </c>
    </row>
    <row r="830" spans="28:37" x14ac:dyDescent="0.25">
      <c r="AB830" s="60">
        <v>2021</v>
      </c>
      <c r="AC830" s="53" t="s">
        <v>44</v>
      </c>
      <c r="AD830" s="53" t="s">
        <v>59</v>
      </c>
      <c r="AE830" s="81">
        <v>1.2185999999999999E-2</v>
      </c>
      <c r="AG830" s="60">
        <v>2023</v>
      </c>
      <c r="AH830" s="53" t="s">
        <v>8</v>
      </c>
      <c r="AI830" s="53" t="s">
        <v>61</v>
      </c>
      <c r="AJ830" s="80">
        <v>1.067E-3</v>
      </c>
      <c r="AK830" s="57">
        <f t="shared" si="36"/>
        <v>1</v>
      </c>
    </row>
    <row r="831" spans="28:37" x14ac:dyDescent="0.25">
      <c r="AB831" s="60">
        <v>2021</v>
      </c>
      <c r="AC831" s="53" t="s">
        <v>44</v>
      </c>
      <c r="AD831" s="53" t="s">
        <v>61</v>
      </c>
      <c r="AE831" s="81">
        <v>1.1949999999999999E-3</v>
      </c>
      <c r="AG831" s="60">
        <v>2023</v>
      </c>
      <c r="AH831" s="53" t="s">
        <v>36</v>
      </c>
      <c r="AI831" s="53" t="s">
        <v>61</v>
      </c>
      <c r="AJ831" s="80">
        <v>1.021E-3</v>
      </c>
      <c r="AK831" s="57">
        <f t="shared" si="36"/>
        <v>2</v>
      </c>
    </row>
    <row r="832" spans="28:37" x14ac:dyDescent="0.25">
      <c r="AB832" s="60">
        <v>2021</v>
      </c>
      <c r="AC832" s="53" t="s">
        <v>44</v>
      </c>
      <c r="AD832" s="53" t="s">
        <v>64</v>
      </c>
      <c r="AE832" s="81">
        <v>0.3231</v>
      </c>
      <c r="AG832" s="60">
        <v>2023</v>
      </c>
      <c r="AH832" s="53" t="s">
        <v>40</v>
      </c>
      <c r="AI832" s="53" t="s">
        <v>61</v>
      </c>
      <c r="AJ832" s="80">
        <v>1.0249999999999999E-3</v>
      </c>
      <c r="AK832" s="57">
        <f t="shared" si="36"/>
        <v>3</v>
      </c>
    </row>
    <row r="833" spans="28:37" x14ac:dyDescent="0.25">
      <c r="AB833" s="60">
        <v>2021</v>
      </c>
      <c r="AC833" s="53" t="s">
        <v>44</v>
      </c>
      <c r="AD833" s="53" t="s">
        <v>66</v>
      </c>
      <c r="AE833" s="81">
        <v>4.7539999999999999E-2</v>
      </c>
      <c r="AG833" s="60">
        <v>2023</v>
      </c>
      <c r="AH833" s="53" t="s">
        <v>44</v>
      </c>
      <c r="AI833" s="53" t="s">
        <v>61</v>
      </c>
      <c r="AJ833" s="80">
        <v>9.9599999999999992E-4</v>
      </c>
      <c r="AK833" s="57">
        <f t="shared" si="36"/>
        <v>4</v>
      </c>
    </row>
    <row r="834" spans="28:37" x14ac:dyDescent="0.25">
      <c r="AB834" s="60">
        <v>2021</v>
      </c>
      <c r="AC834" s="53" t="s">
        <v>44</v>
      </c>
      <c r="AD834" s="53" t="s">
        <v>67</v>
      </c>
      <c r="AE834" s="81">
        <v>0.9617</v>
      </c>
      <c r="AG834" s="60">
        <v>2023</v>
      </c>
      <c r="AH834" s="53" t="s">
        <v>48</v>
      </c>
      <c r="AI834" s="53" t="s">
        <v>61</v>
      </c>
      <c r="AJ834" s="80">
        <v>1.023E-3</v>
      </c>
      <c r="AK834" s="57">
        <f t="shared" ref="AK834:AK897" si="37">VLOOKUP(AH834,AM:AN,2,FALSE)</f>
        <v>5</v>
      </c>
    </row>
    <row r="835" spans="28:37" x14ac:dyDescent="0.25">
      <c r="AB835" s="60">
        <v>2021</v>
      </c>
      <c r="AC835" s="53" t="s">
        <v>44</v>
      </c>
      <c r="AD835" s="53" t="s">
        <v>69</v>
      </c>
      <c r="AE835" s="81">
        <v>2.7538999999999998E-2</v>
      </c>
      <c r="AG835" s="60">
        <v>2023</v>
      </c>
      <c r="AH835" s="53" t="s">
        <v>52</v>
      </c>
      <c r="AI835" s="53" t="s">
        <v>61</v>
      </c>
      <c r="AJ835" s="80">
        <v>1.0269999999999999E-3</v>
      </c>
      <c r="AK835" s="57">
        <f t="shared" si="37"/>
        <v>6</v>
      </c>
    </row>
    <row r="836" spans="28:37" x14ac:dyDescent="0.25">
      <c r="AB836" s="60">
        <v>2021</v>
      </c>
      <c r="AC836" s="53" t="s">
        <v>44</v>
      </c>
      <c r="AD836" s="53" t="s">
        <v>73</v>
      </c>
      <c r="AE836" s="81">
        <v>0.36420000000000002</v>
      </c>
      <c r="AG836" s="60">
        <v>2023</v>
      </c>
      <c r="AH836" s="53" t="s">
        <v>56</v>
      </c>
      <c r="AI836" s="53" t="s">
        <v>61</v>
      </c>
      <c r="AJ836" s="80">
        <v>1.0449999999999999E-3</v>
      </c>
      <c r="AK836" s="57">
        <f t="shared" si="37"/>
        <v>7</v>
      </c>
    </row>
    <row r="837" spans="28:37" x14ac:dyDescent="0.25">
      <c r="AB837" s="60">
        <v>2021</v>
      </c>
      <c r="AC837" s="53" t="s">
        <v>44</v>
      </c>
      <c r="AD837" s="53" t="s">
        <v>75</v>
      </c>
      <c r="AE837" s="81">
        <v>0.35359999999999997</v>
      </c>
      <c r="AG837" s="60">
        <v>2023</v>
      </c>
      <c r="AH837" s="53" t="s">
        <v>58</v>
      </c>
      <c r="AI837" s="53" t="s">
        <v>61</v>
      </c>
      <c r="AJ837" s="80">
        <v>1.0199999999999999E-3</v>
      </c>
      <c r="AK837" s="57">
        <f t="shared" si="37"/>
        <v>8</v>
      </c>
    </row>
    <row r="838" spans="28:37" x14ac:dyDescent="0.25">
      <c r="AB838" s="60">
        <v>2021</v>
      </c>
      <c r="AC838" s="53" t="s">
        <v>44</v>
      </c>
      <c r="AD838" s="53" t="s">
        <v>76</v>
      </c>
      <c r="AE838" s="81">
        <v>1.4591000000000001</v>
      </c>
      <c r="AG838" s="60">
        <v>2023</v>
      </c>
      <c r="AH838" s="53" t="s">
        <v>60</v>
      </c>
      <c r="AI838" s="53" t="s">
        <v>61</v>
      </c>
      <c r="AJ838" s="80">
        <v>1.0119999999999999E-3</v>
      </c>
      <c r="AK838" s="57">
        <f t="shared" si="37"/>
        <v>9</v>
      </c>
    </row>
    <row r="839" spans="28:37" x14ac:dyDescent="0.25">
      <c r="AB839" s="60">
        <v>2021</v>
      </c>
      <c r="AC839" s="53" t="s">
        <v>44</v>
      </c>
      <c r="AD839" s="53" t="s">
        <v>78</v>
      </c>
      <c r="AE839" s="81">
        <v>4.2522000000000004E-2</v>
      </c>
      <c r="AG839" s="60">
        <v>2023</v>
      </c>
      <c r="AH839" s="53" t="s">
        <v>62</v>
      </c>
      <c r="AI839" s="53" t="s">
        <v>61</v>
      </c>
      <c r="AJ839" s="80">
        <v>1.0119999999999999E-3</v>
      </c>
      <c r="AK839" s="57">
        <f t="shared" si="37"/>
        <v>10</v>
      </c>
    </row>
    <row r="840" spans="28:37" x14ac:dyDescent="0.25">
      <c r="AB840" s="60">
        <v>2021</v>
      </c>
      <c r="AC840" s="53" t="s">
        <v>44</v>
      </c>
      <c r="AD840" s="53" t="s">
        <v>79</v>
      </c>
      <c r="AE840" s="81">
        <v>0.36109999999999998</v>
      </c>
      <c r="AG840" s="60">
        <v>2023</v>
      </c>
      <c r="AH840" s="53" t="s">
        <v>65</v>
      </c>
      <c r="AI840" s="53" t="s">
        <v>61</v>
      </c>
      <c r="AJ840" s="80">
        <v>1.0330000000000001E-3</v>
      </c>
      <c r="AK840" s="57">
        <f t="shared" si="37"/>
        <v>11</v>
      </c>
    </row>
    <row r="841" spans="28:37" x14ac:dyDescent="0.25">
      <c r="AB841" s="60">
        <v>2021</v>
      </c>
      <c r="AC841" s="53" t="s">
        <v>44</v>
      </c>
      <c r="AD841" s="53" t="s">
        <v>80</v>
      </c>
      <c r="AE841" s="81">
        <v>5.753E-5</v>
      </c>
      <c r="AG841" s="60">
        <v>2023</v>
      </c>
      <c r="AH841" s="53" t="s">
        <v>11</v>
      </c>
      <c r="AI841" s="53" t="s">
        <v>61</v>
      </c>
      <c r="AJ841" s="80">
        <v>1.0219999999999999E-3</v>
      </c>
      <c r="AK841" s="57">
        <f t="shared" si="37"/>
        <v>12</v>
      </c>
    </row>
    <row r="842" spans="28:37" x14ac:dyDescent="0.25">
      <c r="AB842" s="60">
        <v>2021</v>
      </c>
      <c r="AC842" s="53" t="s">
        <v>48</v>
      </c>
      <c r="AD842" s="53" t="s">
        <v>46</v>
      </c>
      <c r="AE842" s="81">
        <v>1.6134999999999999</v>
      </c>
      <c r="AG842" s="60">
        <v>2024</v>
      </c>
      <c r="AH842" s="53" t="s">
        <v>8</v>
      </c>
      <c r="AI842" s="53" t="s">
        <v>61</v>
      </c>
      <c r="AJ842" s="79">
        <v>1.005E-3</v>
      </c>
      <c r="AK842" s="57">
        <f t="shared" si="37"/>
        <v>1</v>
      </c>
    </row>
    <row r="843" spans="28:37" x14ac:dyDescent="0.25">
      <c r="AB843" s="60">
        <v>2021</v>
      </c>
      <c r="AC843" s="53" t="s">
        <v>48</v>
      </c>
      <c r="AD843" s="53" t="s">
        <v>71</v>
      </c>
      <c r="AE843" s="81">
        <v>1.8776999999999999</v>
      </c>
      <c r="AG843" s="60">
        <v>2024</v>
      </c>
      <c r="AH843" s="53" t="s">
        <v>36</v>
      </c>
      <c r="AI843" s="53" t="s">
        <v>61</v>
      </c>
      <c r="AJ843" s="79">
        <v>1.008E-3</v>
      </c>
      <c r="AK843" s="57">
        <f t="shared" si="37"/>
        <v>2</v>
      </c>
    </row>
    <row r="844" spans="28:37" x14ac:dyDescent="0.25">
      <c r="AB844" s="60">
        <v>2021</v>
      </c>
      <c r="AC844" s="53" t="s">
        <v>48</v>
      </c>
      <c r="AD844" s="53" t="s">
        <v>5</v>
      </c>
      <c r="AE844" s="81">
        <v>1.3228</v>
      </c>
      <c r="AG844" s="60">
        <v>2024</v>
      </c>
      <c r="AH844" s="53" t="s">
        <v>40</v>
      </c>
      <c r="AI844" s="53" t="s">
        <v>61</v>
      </c>
      <c r="AJ844" s="79">
        <v>1.0009999999999999E-3</v>
      </c>
      <c r="AK844" s="57">
        <f t="shared" si="37"/>
        <v>3</v>
      </c>
    </row>
    <row r="845" spans="28:37" x14ac:dyDescent="0.25">
      <c r="AB845" s="60">
        <v>2021</v>
      </c>
      <c r="AC845" s="53" t="s">
        <v>48</v>
      </c>
      <c r="AD845" s="53" t="s">
        <v>33</v>
      </c>
      <c r="AE845" s="81">
        <v>1.0217000000000001</v>
      </c>
      <c r="AG845" s="60">
        <v>2024</v>
      </c>
      <c r="AH845" s="53" t="s">
        <v>44</v>
      </c>
      <c r="AI845" s="53" t="s">
        <v>61</v>
      </c>
      <c r="AJ845" s="79">
        <v>9.8799999999999995E-4</v>
      </c>
      <c r="AK845" s="57">
        <f t="shared" si="37"/>
        <v>4</v>
      </c>
    </row>
    <row r="846" spans="28:37" x14ac:dyDescent="0.25">
      <c r="AB846" s="60">
        <v>2021</v>
      </c>
      <c r="AC846" s="53" t="s">
        <v>48</v>
      </c>
      <c r="AD846" s="53" t="s">
        <v>38</v>
      </c>
      <c r="AE846" s="81">
        <v>1.0951</v>
      </c>
      <c r="AG846" s="60">
        <v>2024</v>
      </c>
      <c r="AH846" s="53" t="s">
        <v>48</v>
      </c>
      <c r="AI846" s="53" t="s">
        <v>61</v>
      </c>
      <c r="AJ846" s="79">
        <v>9.7799999999999992E-4</v>
      </c>
      <c r="AK846" s="57">
        <f t="shared" si="37"/>
        <v>5</v>
      </c>
    </row>
    <row r="847" spans="28:37" x14ac:dyDescent="0.25">
      <c r="AB847" s="60">
        <v>2021</v>
      </c>
      <c r="AC847" s="53" t="s">
        <v>48</v>
      </c>
      <c r="AD847" s="53" t="s">
        <v>42</v>
      </c>
      <c r="AE847" s="81">
        <v>0.2079</v>
      </c>
      <c r="AG847" s="60">
        <v>2024</v>
      </c>
      <c r="AH847" s="53" t="s">
        <v>52</v>
      </c>
      <c r="AI847" s="53" t="s">
        <v>61</v>
      </c>
      <c r="AJ847" s="79">
        <v>9.8299999999999993E-4</v>
      </c>
      <c r="AK847" s="57">
        <f t="shared" si="37"/>
        <v>6</v>
      </c>
    </row>
    <row r="848" spans="28:37" x14ac:dyDescent="0.25">
      <c r="AB848" s="60">
        <v>2021</v>
      </c>
      <c r="AC848" s="53" t="s">
        <v>48</v>
      </c>
      <c r="AD848" s="53" t="s">
        <v>50</v>
      </c>
      <c r="AE848" s="81">
        <v>0.1704</v>
      </c>
      <c r="AG848" s="60">
        <v>2024</v>
      </c>
      <c r="AH848" s="53" t="s">
        <v>56</v>
      </c>
      <c r="AI848" s="53" t="s">
        <v>61</v>
      </c>
      <c r="AJ848" s="79">
        <v>9.7199999999999999E-4</v>
      </c>
      <c r="AK848" s="57">
        <f t="shared" si="37"/>
        <v>7</v>
      </c>
    </row>
    <row r="849" spans="28:37" x14ac:dyDescent="0.25">
      <c r="AB849" s="60">
        <v>2021</v>
      </c>
      <c r="AC849" s="53" t="s">
        <v>48</v>
      </c>
      <c r="AD849" s="53" t="s">
        <v>54</v>
      </c>
      <c r="AE849" s="81">
        <v>1.8263999999999999E-2</v>
      </c>
      <c r="AG849" s="60">
        <v>2024</v>
      </c>
      <c r="AH849" s="53" t="s">
        <v>58</v>
      </c>
      <c r="AI849" s="53" t="s">
        <v>61</v>
      </c>
      <c r="AJ849" s="79">
        <v>9.7600000000000009E-4</v>
      </c>
      <c r="AK849" s="57">
        <f t="shared" si="37"/>
        <v>8</v>
      </c>
    </row>
    <row r="850" spans="28:37" x14ac:dyDescent="0.25">
      <c r="AB850" s="60">
        <v>2021</v>
      </c>
      <c r="AC850" s="53" t="s">
        <v>48</v>
      </c>
      <c r="AD850" s="53" t="s">
        <v>57</v>
      </c>
      <c r="AE850" s="81">
        <v>9.2540000000000005E-5</v>
      </c>
      <c r="AG850" s="60">
        <v>2024</v>
      </c>
      <c r="AH850" s="53" t="s">
        <v>60</v>
      </c>
      <c r="AI850" s="53" t="s">
        <v>61</v>
      </c>
      <c r="AJ850" s="79">
        <v>9.7999999999999997E-4</v>
      </c>
      <c r="AK850" s="57">
        <f t="shared" si="37"/>
        <v>9</v>
      </c>
    </row>
    <row r="851" spans="28:37" x14ac:dyDescent="0.25">
      <c r="AB851" s="60">
        <v>2021</v>
      </c>
      <c r="AC851" s="53" t="s">
        <v>48</v>
      </c>
      <c r="AD851" s="53" t="s">
        <v>59</v>
      </c>
      <c r="AE851" s="81">
        <v>1.2059E-2</v>
      </c>
      <c r="AG851" s="60">
        <v>2024</v>
      </c>
      <c r="AH851" s="53" t="s">
        <v>62</v>
      </c>
      <c r="AI851" s="53" t="s">
        <v>61</v>
      </c>
      <c r="AJ851" s="79">
        <v>9.5799999999999998E-4</v>
      </c>
      <c r="AK851" s="57">
        <f t="shared" si="37"/>
        <v>10</v>
      </c>
    </row>
    <row r="852" spans="28:37" x14ac:dyDescent="0.25">
      <c r="AB852" s="60">
        <v>2021</v>
      </c>
      <c r="AC852" s="53" t="s">
        <v>48</v>
      </c>
      <c r="AD852" s="53" t="s">
        <v>61</v>
      </c>
      <c r="AE852" s="81">
        <v>1.189E-3</v>
      </c>
      <c r="AG852" s="60">
        <v>2024</v>
      </c>
      <c r="AH852" s="53" t="s">
        <v>65</v>
      </c>
      <c r="AI852" s="53" t="s">
        <v>61</v>
      </c>
      <c r="AJ852" s="79">
        <v>9.6000000000000002E-4</v>
      </c>
      <c r="AK852" s="57">
        <f t="shared" si="37"/>
        <v>11</v>
      </c>
    </row>
    <row r="853" spans="28:37" x14ac:dyDescent="0.25">
      <c r="AB853" s="60">
        <v>2021</v>
      </c>
      <c r="AC853" s="53" t="s">
        <v>48</v>
      </c>
      <c r="AD853" s="53" t="s">
        <v>64</v>
      </c>
      <c r="AE853" s="81">
        <v>0.31969999999999998</v>
      </c>
      <c r="AG853" s="60">
        <v>2024</v>
      </c>
      <c r="AH853" s="53" t="s">
        <v>11</v>
      </c>
      <c r="AI853" s="53" t="s">
        <v>61</v>
      </c>
      <c r="AJ853" s="82">
        <v>9.2299999999999988E-4</v>
      </c>
      <c r="AK853" s="57">
        <f t="shared" si="37"/>
        <v>12</v>
      </c>
    </row>
    <row r="854" spans="28:37" x14ac:dyDescent="0.25">
      <c r="AB854" s="60">
        <v>2021</v>
      </c>
      <c r="AC854" s="53" t="s">
        <v>48</v>
      </c>
      <c r="AD854" s="53" t="s">
        <v>66</v>
      </c>
      <c r="AE854" s="81">
        <v>4.7857999999999998E-2</v>
      </c>
      <c r="AG854" s="60">
        <v>2025</v>
      </c>
      <c r="AH854" s="53" t="s">
        <v>8</v>
      </c>
      <c r="AI854" s="53" t="s">
        <v>61</v>
      </c>
      <c r="AJ854" s="79">
        <v>9.3099999999999997E-4</v>
      </c>
      <c r="AK854" s="57">
        <f t="shared" si="37"/>
        <v>1</v>
      </c>
    </row>
    <row r="855" spans="28:37" x14ac:dyDescent="0.25">
      <c r="AB855" s="60">
        <v>2021</v>
      </c>
      <c r="AC855" s="53" t="s">
        <v>48</v>
      </c>
      <c r="AD855" s="53" t="s">
        <v>67</v>
      </c>
      <c r="AE855" s="81">
        <v>0.95940000000000003</v>
      </c>
      <c r="AG855" s="60">
        <v>2025</v>
      </c>
      <c r="AH855" s="53" t="s">
        <v>36</v>
      </c>
      <c r="AI855" s="53" t="s">
        <v>61</v>
      </c>
      <c r="AJ855" s="79">
        <v>9.2299999999999988E-4</v>
      </c>
      <c r="AK855" s="57">
        <f t="shared" si="37"/>
        <v>2</v>
      </c>
    </row>
    <row r="856" spans="28:37" x14ac:dyDescent="0.25">
      <c r="AB856" s="60">
        <v>2021</v>
      </c>
      <c r="AC856" s="53" t="s">
        <v>48</v>
      </c>
      <c r="AD856" s="53" t="s">
        <v>69</v>
      </c>
      <c r="AE856" s="81">
        <v>2.7719000000000001E-2</v>
      </c>
      <c r="AG856" s="60">
        <v>2025</v>
      </c>
      <c r="AH856" s="53" t="s">
        <v>40</v>
      </c>
      <c r="AI856" s="53" t="s">
        <v>61</v>
      </c>
      <c r="AJ856" s="79">
        <v>9.1399999999999999E-4</v>
      </c>
      <c r="AK856" s="57">
        <f t="shared" si="37"/>
        <v>3</v>
      </c>
    </row>
    <row r="857" spans="28:37" x14ac:dyDescent="0.25">
      <c r="AB857" s="60">
        <v>2021</v>
      </c>
      <c r="AC857" s="53" t="s">
        <v>48</v>
      </c>
      <c r="AD857" s="53" t="s">
        <v>73</v>
      </c>
      <c r="AE857" s="81">
        <v>0.36320000000000002</v>
      </c>
      <c r="AG857" s="60">
        <v>2025</v>
      </c>
      <c r="AH857" s="53" t="s">
        <v>44</v>
      </c>
      <c r="AI857" s="53" t="s">
        <v>61</v>
      </c>
      <c r="AJ857" s="79">
        <v>9.1500000000000001E-4</v>
      </c>
      <c r="AK857" s="57">
        <f t="shared" si="37"/>
        <v>4</v>
      </c>
    </row>
    <row r="858" spans="28:37" x14ac:dyDescent="0.25">
      <c r="AB858" s="60">
        <v>2021</v>
      </c>
      <c r="AC858" s="53" t="s">
        <v>48</v>
      </c>
      <c r="AD858" s="53" t="s">
        <v>75</v>
      </c>
      <c r="AE858" s="81">
        <v>0.35259999999999997</v>
      </c>
      <c r="AG858" s="60">
        <v>2025</v>
      </c>
      <c r="AH858" s="53" t="s">
        <v>48</v>
      </c>
      <c r="AI858" s="53" t="s">
        <v>61</v>
      </c>
      <c r="AJ858" s="79">
        <v>9.3599999999999998E-4</v>
      </c>
      <c r="AK858" s="57">
        <f t="shared" si="37"/>
        <v>5</v>
      </c>
    </row>
    <row r="859" spans="28:37" x14ac:dyDescent="0.25">
      <c r="AB859" s="60">
        <v>2021</v>
      </c>
      <c r="AC859" s="53" t="s">
        <v>48</v>
      </c>
      <c r="AD859" s="53" t="s">
        <v>76</v>
      </c>
      <c r="AE859" s="81">
        <v>1.4712000000000001</v>
      </c>
      <c r="AG859" s="60">
        <v>2025</v>
      </c>
      <c r="AH859" s="53" t="s">
        <v>52</v>
      </c>
      <c r="AI859" s="53" t="s">
        <v>61</v>
      </c>
      <c r="AJ859" s="79">
        <v>9.41E-4</v>
      </c>
      <c r="AK859" s="57">
        <f t="shared" si="37"/>
        <v>6</v>
      </c>
    </row>
    <row r="860" spans="28:37" x14ac:dyDescent="0.25">
      <c r="AB860" s="60">
        <v>2021</v>
      </c>
      <c r="AC860" s="53" t="s">
        <v>48</v>
      </c>
      <c r="AD860" s="53" t="s">
        <v>78</v>
      </c>
      <c r="AE860" s="81">
        <v>4.2313999999999997E-2</v>
      </c>
      <c r="AG860" s="60">
        <v>2025</v>
      </c>
      <c r="AH860" s="53" t="s">
        <v>56</v>
      </c>
      <c r="AI860" s="53" t="s">
        <v>61</v>
      </c>
      <c r="AJ860" s="79">
        <v>9.2999999999999995E-4</v>
      </c>
      <c r="AK860" s="57">
        <f t="shared" si="37"/>
        <v>7</v>
      </c>
    </row>
    <row r="861" spans="28:37" x14ac:dyDescent="0.25">
      <c r="AB861" s="60">
        <v>2021</v>
      </c>
      <c r="AC861" s="53" t="s">
        <v>48</v>
      </c>
      <c r="AD861" s="53" t="s">
        <v>79</v>
      </c>
      <c r="AE861" s="81">
        <v>0.36009999999999998</v>
      </c>
      <c r="AG861" s="60">
        <v>2025</v>
      </c>
      <c r="AH861" s="53" t="s">
        <v>58</v>
      </c>
      <c r="AI861" s="53" t="s">
        <v>61</v>
      </c>
      <c r="AJ861" s="79">
        <v>9.2500000000000004E-4</v>
      </c>
      <c r="AK861" s="57">
        <f t="shared" si="37"/>
        <v>8</v>
      </c>
    </row>
    <row r="862" spans="28:37" x14ac:dyDescent="0.25">
      <c r="AB862" s="60">
        <v>2021</v>
      </c>
      <c r="AC862" s="53" t="s">
        <v>48</v>
      </c>
      <c r="AD862" s="53" t="s">
        <v>80</v>
      </c>
      <c r="AE862" s="81">
        <v>5.7390000000000004E-5</v>
      </c>
      <c r="AG862" s="60">
        <v>2025</v>
      </c>
      <c r="AH862" s="53" t="s">
        <v>60</v>
      </c>
      <c r="AI862" s="53" t="s">
        <v>61</v>
      </c>
      <c r="AJ862" s="79">
        <v>9.2000000000000003E-4</v>
      </c>
      <c r="AK862" s="57">
        <f t="shared" si="37"/>
        <v>9</v>
      </c>
    </row>
    <row r="863" spans="28:37" x14ac:dyDescent="0.25">
      <c r="AB863" s="60">
        <v>2021</v>
      </c>
      <c r="AC863" s="53" t="s">
        <v>52</v>
      </c>
      <c r="AD863" s="53" t="s">
        <v>46</v>
      </c>
      <c r="AE863" s="81">
        <v>1.6001000000000001</v>
      </c>
      <c r="AG863" s="60">
        <v>2025</v>
      </c>
      <c r="AH863" s="53" t="s">
        <v>62</v>
      </c>
      <c r="AI863" s="53" t="s">
        <v>61</v>
      </c>
      <c r="AJ863" s="79">
        <v>9.1100000000000003E-4</v>
      </c>
      <c r="AK863" s="57">
        <f t="shared" si="37"/>
        <v>10</v>
      </c>
    </row>
    <row r="864" spans="28:37" x14ac:dyDescent="0.25">
      <c r="AB864" s="60">
        <v>2021</v>
      </c>
      <c r="AC864" s="53" t="s">
        <v>52</v>
      </c>
      <c r="AD864" s="53" t="s">
        <v>71</v>
      </c>
      <c r="AE864" s="81">
        <v>1.8623000000000001</v>
      </c>
      <c r="AG864" s="60">
        <v>2025</v>
      </c>
      <c r="AH864" s="53" t="s">
        <v>65</v>
      </c>
      <c r="AI864" s="53" t="s">
        <v>61</v>
      </c>
      <c r="AJ864" s="79">
        <v>8.8499999999999994E-4</v>
      </c>
      <c r="AK864" s="57">
        <f t="shared" si="37"/>
        <v>11</v>
      </c>
    </row>
    <row r="865" spans="28:37" x14ac:dyDescent="0.25">
      <c r="AB865" s="60">
        <v>2021</v>
      </c>
      <c r="AC865" s="53" t="s">
        <v>52</v>
      </c>
      <c r="AD865" s="53" t="s">
        <v>5</v>
      </c>
      <c r="AE865" s="81">
        <v>1.3444</v>
      </c>
      <c r="AG865" s="60">
        <v>2025</v>
      </c>
      <c r="AH865" s="53" t="s">
        <v>11</v>
      </c>
      <c r="AI865" s="53" t="s">
        <v>61</v>
      </c>
      <c r="AJ865" s="79">
        <v>8.9099999999999997E-4</v>
      </c>
      <c r="AK865" s="57">
        <f t="shared" si="37"/>
        <v>12</v>
      </c>
    </row>
    <row r="866" spans="28:37" x14ac:dyDescent="0.25">
      <c r="AB866" s="60">
        <v>2021</v>
      </c>
      <c r="AC866" s="53" t="s">
        <v>52</v>
      </c>
      <c r="AD866" s="53" t="s">
        <v>33</v>
      </c>
      <c r="AE866" s="81">
        <v>1.0114000000000001</v>
      </c>
      <c r="AG866" s="60">
        <v>2018</v>
      </c>
      <c r="AH866" s="53" t="s">
        <v>8</v>
      </c>
      <c r="AI866" s="53" t="s">
        <v>64</v>
      </c>
      <c r="AJ866" s="79">
        <v>0.33560000000000001</v>
      </c>
      <c r="AK866" s="57">
        <f t="shared" si="37"/>
        <v>1</v>
      </c>
    </row>
    <row r="867" spans="28:37" x14ac:dyDescent="0.25">
      <c r="AB867" s="60">
        <v>2021</v>
      </c>
      <c r="AC867" s="53" t="s">
        <v>52</v>
      </c>
      <c r="AD867" s="53" t="s">
        <v>38</v>
      </c>
      <c r="AE867" s="81">
        <v>1.0845</v>
      </c>
      <c r="AG867" s="60">
        <v>2018</v>
      </c>
      <c r="AH867" s="53" t="s">
        <v>36</v>
      </c>
      <c r="AI867" s="53" t="s">
        <v>64</v>
      </c>
      <c r="AJ867" s="79">
        <v>0.33770000000000006</v>
      </c>
      <c r="AK867" s="57">
        <f t="shared" si="37"/>
        <v>2</v>
      </c>
    </row>
    <row r="868" spans="28:37" x14ac:dyDescent="0.25">
      <c r="AB868" s="60">
        <v>2021</v>
      </c>
      <c r="AC868" s="53" t="s">
        <v>52</v>
      </c>
      <c r="AD868" s="53" t="s">
        <v>42</v>
      </c>
      <c r="AE868" s="81">
        <v>0.2082</v>
      </c>
      <c r="AG868" s="60">
        <v>2018</v>
      </c>
      <c r="AH868" s="53" t="s">
        <v>40</v>
      </c>
      <c r="AI868" s="53" t="s">
        <v>64</v>
      </c>
      <c r="AJ868" s="79">
        <v>0.33909999999999996</v>
      </c>
      <c r="AK868" s="57">
        <f t="shared" si="37"/>
        <v>3</v>
      </c>
    </row>
    <row r="869" spans="28:37" x14ac:dyDescent="0.25">
      <c r="AB869" s="60">
        <v>2021</v>
      </c>
      <c r="AC869" s="53" t="s">
        <v>52</v>
      </c>
      <c r="AD869" s="53" t="s">
        <v>50</v>
      </c>
      <c r="AE869" s="81">
        <v>0.17309999999999998</v>
      </c>
      <c r="AG869" s="60">
        <v>2018</v>
      </c>
      <c r="AH869" s="53" t="s">
        <v>44</v>
      </c>
      <c r="AI869" s="53" t="s">
        <v>64</v>
      </c>
      <c r="AJ869" s="79">
        <v>0.33770000000000006</v>
      </c>
      <c r="AK869" s="57">
        <f t="shared" si="37"/>
        <v>4</v>
      </c>
    </row>
    <row r="870" spans="28:37" x14ac:dyDescent="0.25">
      <c r="AB870" s="60">
        <v>2021</v>
      </c>
      <c r="AC870" s="53" t="s">
        <v>52</v>
      </c>
      <c r="AD870" s="53" t="s">
        <v>54</v>
      </c>
      <c r="AE870" s="81">
        <v>1.8109E-2</v>
      </c>
      <c r="AG870" s="60">
        <v>2018</v>
      </c>
      <c r="AH870" s="53" t="s">
        <v>48</v>
      </c>
      <c r="AI870" s="53" t="s">
        <v>64</v>
      </c>
      <c r="AJ870" s="79">
        <v>0.33649999999999997</v>
      </c>
      <c r="AK870" s="57">
        <f t="shared" si="37"/>
        <v>5</v>
      </c>
    </row>
    <row r="871" spans="28:37" x14ac:dyDescent="0.25">
      <c r="AB871" s="60">
        <v>2021</v>
      </c>
      <c r="AC871" s="53" t="s">
        <v>52</v>
      </c>
      <c r="AD871" s="53" t="s">
        <v>57</v>
      </c>
      <c r="AE871" s="81">
        <v>9.2510000000000007E-5</v>
      </c>
      <c r="AG871" s="60">
        <v>2018</v>
      </c>
      <c r="AH871" s="53" t="s">
        <v>52</v>
      </c>
      <c r="AI871" s="53" t="s">
        <v>64</v>
      </c>
      <c r="AJ871" s="79">
        <v>0.33799999999999997</v>
      </c>
      <c r="AK871" s="57">
        <f t="shared" si="37"/>
        <v>6</v>
      </c>
    </row>
    <row r="872" spans="28:37" x14ac:dyDescent="0.25">
      <c r="AB872" s="60">
        <v>2021</v>
      </c>
      <c r="AC872" s="53" t="s">
        <v>52</v>
      </c>
      <c r="AD872" s="53" t="s">
        <v>59</v>
      </c>
      <c r="AE872" s="81">
        <v>1.2168000000000002E-2</v>
      </c>
      <c r="AG872" s="60">
        <v>2018</v>
      </c>
      <c r="AH872" s="53" t="s">
        <v>56</v>
      </c>
      <c r="AI872" s="53" t="s">
        <v>64</v>
      </c>
      <c r="AJ872" s="79">
        <v>0.33539999999999998</v>
      </c>
      <c r="AK872" s="57">
        <f t="shared" si="37"/>
        <v>7</v>
      </c>
    </row>
    <row r="873" spans="28:37" x14ac:dyDescent="0.25">
      <c r="AB873" s="60">
        <v>2021</v>
      </c>
      <c r="AC873" s="53" t="s">
        <v>52</v>
      </c>
      <c r="AD873" s="53" t="s">
        <v>61</v>
      </c>
      <c r="AE873" s="81">
        <v>1.191E-3</v>
      </c>
      <c r="AG873" s="60">
        <v>2018</v>
      </c>
      <c r="AH873" s="53" t="s">
        <v>58</v>
      </c>
      <c r="AI873" s="53" t="s">
        <v>64</v>
      </c>
      <c r="AJ873" s="79">
        <v>0.33299999999999996</v>
      </c>
      <c r="AK873" s="57">
        <f t="shared" si="37"/>
        <v>8</v>
      </c>
    </row>
    <row r="874" spans="28:37" x14ac:dyDescent="0.25">
      <c r="AB874" s="60">
        <v>2021</v>
      </c>
      <c r="AC874" s="53" t="s">
        <v>52</v>
      </c>
      <c r="AD874" s="53" t="s">
        <v>64</v>
      </c>
      <c r="AE874" s="81">
        <v>0.3236</v>
      </c>
      <c r="AG874" s="60">
        <v>2018</v>
      </c>
      <c r="AH874" s="53" t="s">
        <v>60</v>
      </c>
      <c r="AI874" s="53" t="s">
        <v>64</v>
      </c>
      <c r="AJ874" s="79">
        <v>0.33020000000000005</v>
      </c>
      <c r="AK874" s="57">
        <f t="shared" si="37"/>
        <v>9</v>
      </c>
    </row>
    <row r="875" spans="28:37" x14ac:dyDescent="0.25">
      <c r="AB875" s="60">
        <v>2021</v>
      </c>
      <c r="AC875" s="53" t="s">
        <v>52</v>
      </c>
      <c r="AD875" s="53" t="s">
        <v>66</v>
      </c>
      <c r="AE875" s="81">
        <v>4.8166E-2</v>
      </c>
      <c r="AG875" s="60">
        <v>2018</v>
      </c>
      <c r="AH875" s="53" t="s">
        <v>62</v>
      </c>
      <c r="AI875" s="53" t="s">
        <v>64</v>
      </c>
      <c r="AJ875" s="79">
        <v>0.33149999999999996</v>
      </c>
      <c r="AK875" s="57">
        <f t="shared" si="37"/>
        <v>10</v>
      </c>
    </row>
    <row r="876" spans="28:37" x14ac:dyDescent="0.25">
      <c r="AB876" s="60">
        <v>2021</v>
      </c>
      <c r="AC876" s="53" t="s">
        <v>52</v>
      </c>
      <c r="AD876" s="53" t="s">
        <v>67</v>
      </c>
      <c r="AE876" s="81">
        <v>0.94120000000000004</v>
      </c>
      <c r="AG876" s="60">
        <v>2018</v>
      </c>
      <c r="AH876" s="53" t="s">
        <v>65</v>
      </c>
      <c r="AI876" s="53" t="s">
        <v>64</v>
      </c>
      <c r="AJ876" s="79">
        <v>0.32719999999999999</v>
      </c>
      <c r="AK876" s="57">
        <f t="shared" si="37"/>
        <v>11</v>
      </c>
    </row>
    <row r="877" spans="28:37" x14ac:dyDescent="0.25">
      <c r="AB877" s="60">
        <v>2021</v>
      </c>
      <c r="AC877" s="53" t="s">
        <v>52</v>
      </c>
      <c r="AD877" s="53" t="s">
        <v>69</v>
      </c>
      <c r="AE877" s="81">
        <v>2.7598999999999999E-2</v>
      </c>
      <c r="AG877" s="60">
        <v>2018</v>
      </c>
      <c r="AH877" s="53" t="s">
        <v>11</v>
      </c>
      <c r="AI877" s="53" t="s">
        <v>64</v>
      </c>
      <c r="AJ877" s="79">
        <v>0.32979999999999998</v>
      </c>
      <c r="AK877" s="57">
        <f t="shared" si="37"/>
        <v>12</v>
      </c>
    </row>
    <row r="878" spans="28:37" x14ac:dyDescent="0.25">
      <c r="AB878" s="60">
        <v>2021</v>
      </c>
      <c r="AC878" s="53" t="s">
        <v>52</v>
      </c>
      <c r="AD878" s="53" t="s">
        <v>73</v>
      </c>
      <c r="AE878" s="81">
        <v>0.36320000000000002</v>
      </c>
      <c r="AG878" s="60">
        <v>2019</v>
      </c>
      <c r="AH878" s="53" t="s">
        <v>8</v>
      </c>
      <c r="AI878" s="53" t="s">
        <v>64</v>
      </c>
      <c r="AJ878" s="79">
        <v>0.32929999999999998</v>
      </c>
      <c r="AK878" s="57">
        <f t="shared" si="37"/>
        <v>1</v>
      </c>
    </row>
    <row r="879" spans="28:37" x14ac:dyDescent="0.25">
      <c r="AB879" s="60">
        <v>2021</v>
      </c>
      <c r="AC879" s="53" t="s">
        <v>52</v>
      </c>
      <c r="AD879" s="53" t="s">
        <v>75</v>
      </c>
      <c r="AE879" s="81">
        <v>0.35850000000000004</v>
      </c>
      <c r="AG879" s="60">
        <v>2019</v>
      </c>
      <c r="AH879" s="53" t="s">
        <v>36</v>
      </c>
      <c r="AI879" s="53" t="s">
        <v>64</v>
      </c>
      <c r="AJ879" s="79">
        <v>0.33130000000000004</v>
      </c>
      <c r="AK879" s="57">
        <f t="shared" si="37"/>
        <v>2</v>
      </c>
    </row>
    <row r="880" spans="28:37" x14ac:dyDescent="0.25">
      <c r="AB880" s="60">
        <v>2021</v>
      </c>
      <c r="AC880" s="53" t="s">
        <v>52</v>
      </c>
      <c r="AD880" s="53" t="s">
        <v>76</v>
      </c>
      <c r="AE880" s="81">
        <v>1.4593</v>
      </c>
      <c r="AG880" s="60">
        <v>2019</v>
      </c>
      <c r="AH880" s="53" t="s">
        <v>40</v>
      </c>
      <c r="AI880" s="53" t="s">
        <v>64</v>
      </c>
      <c r="AJ880" s="79">
        <v>0.3322</v>
      </c>
      <c r="AK880" s="57">
        <f t="shared" si="37"/>
        <v>3</v>
      </c>
    </row>
    <row r="881" spans="28:37" x14ac:dyDescent="0.25">
      <c r="AB881" s="60">
        <v>2021</v>
      </c>
      <c r="AC881" s="53" t="s">
        <v>52</v>
      </c>
      <c r="AD881" s="53" t="s">
        <v>78</v>
      </c>
      <c r="AE881" s="81">
        <v>4.1958000000000002E-2</v>
      </c>
      <c r="AG881" s="60">
        <v>2019</v>
      </c>
      <c r="AH881" s="53" t="s">
        <v>44</v>
      </c>
      <c r="AI881" s="53" t="s">
        <v>64</v>
      </c>
      <c r="AJ881" s="79">
        <v>0.32929999999999998</v>
      </c>
      <c r="AK881" s="57">
        <f t="shared" si="37"/>
        <v>4</v>
      </c>
    </row>
    <row r="882" spans="28:37" x14ac:dyDescent="0.25">
      <c r="AB882" s="60">
        <v>2021</v>
      </c>
      <c r="AC882" s="53" t="s">
        <v>52</v>
      </c>
      <c r="AD882" s="53" t="s">
        <v>79</v>
      </c>
      <c r="AE882" s="81">
        <v>0.36599999999999999</v>
      </c>
      <c r="AG882" s="60">
        <v>2019</v>
      </c>
      <c r="AH882" s="53" t="s">
        <v>48</v>
      </c>
      <c r="AI882" s="53" t="s">
        <v>64</v>
      </c>
      <c r="AJ882" s="79">
        <v>0.32850000000000001</v>
      </c>
      <c r="AK882" s="57">
        <f t="shared" si="37"/>
        <v>5</v>
      </c>
    </row>
    <row r="883" spans="28:37" x14ac:dyDescent="0.25">
      <c r="AB883" s="60">
        <v>2021</v>
      </c>
      <c r="AC883" s="53" t="s">
        <v>52</v>
      </c>
      <c r="AD883" s="53" t="s">
        <v>80</v>
      </c>
      <c r="AE883" s="81">
        <v>5.8389999999999995E-5</v>
      </c>
      <c r="AG883" s="60">
        <v>2019</v>
      </c>
      <c r="AH883" s="53" t="s">
        <v>52</v>
      </c>
      <c r="AI883" s="53" t="s">
        <v>64</v>
      </c>
      <c r="AJ883" s="79">
        <v>0.32679999999999998</v>
      </c>
      <c r="AK883" s="57">
        <f t="shared" si="37"/>
        <v>6</v>
      </c>
    </row>
    <row r="884" spans="28:37" x14ac:dyDescent="0.25">
      <c r="AB884" s="60">
        <v>2021</v>
      </c>
      <c r="AC884" s="53" t="s">
        <v>56</v>
      </c>
      <c r="AD884" s="53" t="s">
        <v>46</v>
      </c>
      <c r="AE884" s="80">
        <v>1.6075999999999999</v>
      </c>
      <c r="AG884" s="60">
        <v>2019</v>
      </c>
      <c r="AH884" s="53" t="s">
        <v>56</v>
      </c>
      <c r="AI884" s="53" t="s">
        <v>64</v>
      </c>
      <c r="AJ884" s="79">
        <v>0.33179999999999998</v>
      </c>
      <c r="AK884" s="57">
        <f t="shared" si="37"/>
        <v>7</v>
      </c>
    </row>
    <row r="885" spans="28:37" x14ac:dyDescent="0.25">
      <c r="AB885" s="60">
        <v>2021</v>
      </c>
      <c r="AC885" s="53" t="s">
        <v>56</v>
      </c>
      <c r="AD885" s="53" t="s">
        <v>71</v>
      </c>
      <c r="AE885" s="80">
        <v>1.8869</v>
      </c>
      <c r="AG885" s="60">
        <v>2019</v>
      </c>
      <c r="AH885" s="53" t="s">
        <v>58</v>
      </c>
      <c r="AI885" s="53" t="s">
        <v>64</v>
      </c>
      <c r="AJ885" s="79">
        <v>0.32890000000000003</v>
      </c>
      <c r="AK885" s="57">
        <f t="shared" si="37"/>
        <v>8</v>
      </c>
    </row>
    <row r="886" spans="28:37" x14ac:dyDescent="0.25">
      <c r="AB886" s="60">
        <v>2021</v>
      </c>
      <c r="AC886" s="53" t="s">
        <v>56</v>
      </c>
      <c r="AD886" s="53" t="s">
        <v>5</v>
      </c>
      <c r="AE886" s="80">
        <v>1.3533999999999999</v>
      </c>
      <c r="AG886" s="60">
        <v>2019</v>
      </c>
      <c r="AH886" s="53" t="s">
        <v>60</v>
      </c>
      <c r="AI886" s="53" t="s">
        <v>64</v>
      </c>
      <c r="AJ886" s="79">
        <v>0.32990000000000003</v>
      </c>
      <c r="AK886" s="57">
        <f t="shared" si="37"/>
        <v>9</v>
      </c>
    </row>
    <row r="887" spans="28:37" x14ac:dyDescent="0.25">
      <c r="AB887" s="60">
        <v>2021</v>
      </c>
      <c r="AC887" s="53" t="s">
        <v>56</v>
      </c>
      <c r="AD887" s="53" t="s">
        <v>33</v>
      </c>
      <c r="AE887" s="80">
        <v>0.9998999999999999</v>
      </c>
      <c r="AG887" s="60">
        <v>2019</v>
      </c>
      <c r="AH887" s="53" t="s">
        <v>62</v>
      </c>
      <c r="AI887" s="53" t="s">
        <v>64</v>
      </c>
      <c r="AJ887" s="79">
        <v>0.32569999999999999</v>
      </c>
      <c r="AK887" s="57">
        <f t="shared" si="37"/>
        <v>10</v>
      </c>
    </row>
    <row r="888" spans="28:37" x14ac:dyDescent="0.25">
      <c r="AB888" s="60">
        <v>2021</v>
      </c>
      <c r="AC888" s="53" t="s">
        <v>56</v>
      </c>
      <c r="AD888" s="53" t="s">
        <v>38</v>
      </c>
      <c r="AE888" s="80">
        <v>1.0869</v>
      </c>
      <c r="AG888" s="60">
        <v>2019</v>
      </c>
      <c r="AH888" s="53" t="s">
        <v>65</v>
      </c>
      <c r="AI888" s="53" t="s">
        <v>64</v>
      </c>
      <c r="AJ888" s="79">
        <v>0.32750000000000001</v>
      </c>
      <c r="AK888" s="57">
        <f t="shared" si="37"/>
        <v>11</v>
      </c>
    </row>
    <row r="889" spans="28:37" x14ac:dyDescent="0.25">
      <c r="AB889" s="60">
        <v>2021</v>
      </c>
      <c r="AC889" s="53" t="s">
        <v>56</v>
      </c>
      <c r="AD889" s="53" t="s">
        <v>42</v>
      </c>
      <c r="AE889" s="80">
        <v>0.20949999999999999</v>
      </c>
      <c r="AG889" s="60">
        <v>2019</v>
      </c>
      <c r="AH889" s="53" t="s">
        <v>11</v>
      </c>
      <c r="AI889" s="53" t="s">
        <v>64</v>
      </c>
      <c r="AJ889" s="79">
        <v>0.32919999999999999</v>
      </c>
      <c r="AK889" s="57">
        <f t="shared" si="37"/>
        <v>12</v>
      </c>
    </row>
    <row r="890" spans="28:37" x14ac:dyDescent="0.25">
      <c r="AB890" s="60">
        <v>2021</v>
      </c>
      <c r="AC890" s="53" t="s">
        <v>56</v>
      </c>
      <c r="AD890" s="53" t="s">
        <v>50</v>
      </c>
      <c r="AE890" s="80">
        <v>0.1741</v>
      </c>
      <c r="AG890" s="60">
        <v>2020</v>
      </c>
      <c r="AH890" s="53" t="s">
        <v>8</v>
      </c>
      <c r="AI890" s="53" t="s">
        <v>64</v>
      </c>
      <c r="AJ890" s="80">
        <v>0.33310000000000001</v>
      </c>
      <c r="AK890" s="57">
        <f t="shared" si="37"/>
        <v>1</v>
      </c>
    </row>
    <row r="891" spans="28:37" x14ac:dyDescent="0.25">
      <c r="AB891" s="60">
        <v>2021</v>
      </c>
      <c r="AC891" s="53" t="s">
        <v>56</v>
      </c>
      <c r="AD891" s="53" t="s">
        <v>54</v>
      </c>
      <c r="AE891" s="80">
        <v>1.8207000000000001E-2</v>
      </c>
      <c r="AG891" s="60">
        <v>2020</v>
      </c>
      <c r="AH891" s="53" t="s">
        <v>36</v>
      </c>
      <c r="AI891" s="53" t="s">
        <v>64</v>
      </c>
      <c r="AJ891" s="80">
        <v>0.33069999999999999</v>
      </c>
      <c r="AK891" s="57">
        <f t="shared" si="37"/>
        <v>2</v>
      </c>
    </row>
    <row r="892" spans="28:37" x14ac:dyDescent="0.25">
      <c r="AB892" s="60">
        <v>2021</v>
      </c>
      <c r="AC892" s="53" t="s">
        <v>56</v>
      </c>
      <c r="AD892" s="53" t="s">
        <v>57</v>
      </c>
      <c r="AE892" s="80">
        <v>9.3609999999999993E-5</v>
      </c>
      <c r="AG892" s="60">
        <v>2020</v>
      </c>
      <c r="AH892" s="53" t="s">
        <v>40</v>
      </c>
      <c r="AI892" s="53" t="s">
        <v>64</v>
      </c>
      <c r="AJ892" s="80">
        <v>0.33110000000000001</v>
      </c>
      <c r="AK892" s="57">
        <f t="shared" si="37"/>
        <v>3</v>
      </c>
    </row>
    <row r="893" spans="28:37" x14ac:dyDescent="0.25">
      <c r="AB893" s="60">
        <v>2021</v>
      </c>
      <c r="AC893" s="53" t="s">
        <v>56</v>
      </c>
      <c r="AD893" s="53" t="s">
        <v>59</v>
      </c>
      <c r="AE893" s="80">
        <v>1.2357E-2</v>
      </c>
      <c r="AG893" s="60">
        <v>2020</v>
      </c>
      <c r="AH893" s="53" t="s">
        <v>44</v>
      </c>
      <c r="AI893" s="53" t="s">
        <v>64</v>
      </c>
      <c r="AJ893" s="80">
        <v>0.3261</v>
      </c>
      <c r="AK893" s="57">
        <f t="shared" si="37"/>
        <v>4</v>
      </c>
    </row>
    <row r="894" spans="28:37" x14ac:dyDescent="0.25">
      <c r="AB894" s="60">
        <v>2021</v>
      </c>
      <c r="AC894" s="53" t="s">
        <v>56</v>
      </c>
      <c r="AD894" s="53" t="s">
        <v>61</v>
      </c>
      <c r="AE894" s="80">
        <v>1.1790000000000001E-3</v>
      </c>
      <c r="AG894" s="60">
        <v>2020</v>
      </c>
      <c r="AH894" s="53" t="s">
        <v>48</v>
      </c>
      <c r="AI894" s="53" t="s">
        <v>64</v>
      </c>
      <c r="AJ894" s="79">
        <v>0.32520000000000004</v>
      </c>
      <c r="AK894" s="57">
        <f t="shared" si="37"/>
        <v>5</v>
      </c>
    </row>
    <row r="895" spans="28:37" x14ac:dyDescent="0.25">
      <c r="AB895" s="60">
        <v>2021</v>
      </c>
      <c r="AC895" s="53" t="s">
        <v>56</v>
      </c>
      <c r="AD895" s="53" t="s">
        <v>64</v>
      </c>
      <c r="AE895" s="80">
        <v>0.31989999999999996</v>
      </c>
      <c r="AG895" s="60">
        <v>2020</v>
      </c>
      <c r="AH895" s="53" t="s">
        <v>52</v>
      </c>
      <c r="AI895" s="53" t="s">
        <v>64</v>
      </c>
      <c r="AJ895" s="80">
        <v>0.32549999999999996</v>
      </c>
      <c r="AK895" s="57">
        <f t="shared" si="37"/>
        <v>6</v>
      </c>
    </row>
    <row r="896" spans="28:37" x14ac:dyDescent="0.25">
      <c r="AB896" s="60">
        <v>2021</v>
      </c>
      <c r="AC896" s="53" t="s">
        <v>56</v>
      </c>
      <c r="AD896" s="53" t="s">
        <v>66</v>
      </c>
      <c r="AE896" s="80">
        <v>4.8438999999999996E-2</v>
      </c>
      <c r="AG896" s="60">
        <v>2020</v>
      </c>
      <c r="AH896" s="53" t="s">
        <v>56</v>
      </c>
      <c r="AI896" s="53" t="s">
        <v>64</v>
      </c>
      <c r="AJ896" s="79">
        <v>0.32409999999999994</v>
      </c>
      <c r="AK896" s="57">
        <f t="shared" si="37"/>
        <v>7</v>
      </c>
    </row>
    <row r="897" spans="28:37" x14ac:dyDescent="0.25">
      <c r="AB897" s="60">
        <v>2021</v>
      </c>
      <c r="AC897" s="53" t="s">
        <v>56</v>
      </c>
      <c r="AD897" s="53" t="s">
        <v>67</v>
      </c>
      <c r="AE897" s="80">
        <v>0.94720000000000004</v>
      </c>
      <c r="AG897" s="60">
        <v>2020</v>
      </c>
      <c r="AH897" s="53" t="s">
        <v>58</v>
      </c>
      <c r="AI897" s="53" t="s">
        <v>64</v>
      </c>
      <c r="AJ897" s="79">
        <v>0.32600000000000001</v>
      </c>
      <c r="AK897" s="57">
        <f t="shared" si="37"/>
        <v>8</v>
      </c>
    </row>
    <row r="898" spans="28:37" x14ac:dyDescent="0.25">
      <c r="AB898" s="60">
        <v>2021</v>
      </c>
      <c r="AC898" s="53" t="s">
        <v>56</v>
      </c>
      <c r="AD898" s="53" t="s">
        <v>69</v>
      </c>
      <c r="AE898" s="80">
        <v>2.6953999999999999E-2</v>
      </c>
      <c r="AG898" s="60">
        <v>2020</v>
      </c>
      <c r="AH898" s="53" t="s">
        <v>60</v>
      </c>
      <c r="AI898" s="53" t="s">
        <v>64</v>
      </c>
      <c r="AJ898" s="79">
        <v>0.32919999999999999</v>
      </c>
      <c r="AK898" s="57">
        <f t="shared" ref="AK898:AK961" si="38">VLOOKUP(AH898,AM:AN,2,FALSE)</f>
        <v>9</v>
      </c>
    </row>
    <row r="899" spans="28:37" x14ac:dyDescent="0.25">
      <c r="AB899" s="60">
        <v>2021</v>
      </c>
      <c r="AC899" s="53" t="s">
        <v>56</v>
      </c>
      <c r="AD899" s="53" t="s">
        <v>73</v>
      </c>
      <c r="AE899" s="80">
        <v>0.37170000000000003</v>
      </c>
      <c r="AG899" s="60">
        <v>2020</v>
      </c>
      <c r="AH899" s="53" t="s">
        <v>62</v>
      </c>
      <c r="AI899" s="53" t="s">
        <v>64</v>
      </c>
      <c r="AJ899" s="79">
        <v>0.32799999999999996</v>
      </c>
      <c r="AK899" s="57">
        <f t="shared" si="38"/>
        <v>10</v>
      </c>
    </row>
    <row r="900" spans="28:37" x14ac:dyDescent="0.25">
      <c r="AB900" s="60">
        <v>2021</v>
      </c>
      <c r="AC900" s="53" t="s">
        <v>56</v>
      </c>
      <c r="AD900" s="53" t="s">
        <v>75</v>
      </c>
      <c r="AE900" s="80">
        <v>0.36080000000000001</v>
      </c>
      <c r="AG900" s="60">
        <v>2020</v>
      </c>
      <c r="AH900" s="53" t="s">
        <v>65</v>
      </c>
      <c r="AI900" s="53" t="s">
        <v>64</v>
      </c>
      <c r="AJ900" s="79">
        <v>0.3286</v>
      </c>
      <c r="AK900" s="57">
        <f t="shared" si="38"/>
        <v>11</v>
      </c>
    </row>
    <row r="901" spans="28:37" x14ac:dyDescent="0.25">
      <c r="AB901" s="60">
        <v>2021</v>
      </c>
      <c r="AC901" s="53" t="s">
        <v>56</v>
      </c>
      <c r="AD901" s="53" t="s">
        <v>76</v>
      </c>
      <c r="AE901" s="80">
        <v>1.4921</v>
      </c>
      <c r="AG901" s="60">
        <v>2020</v>
      </c>
      <c r="AH901" s="53" t="s">
        <v>11</v>
      </c>
      <c r="AI901" s="53" t="s">
        <v>64</v>
      </c>
      <c r="AJ901" s="79">
        <v>0.32939999999999997</v>
      </c>
      <c r="AK901" s="57">
        <f t="shared" si="38"/>
        <v>12</v>
      </c>
    </row>
    <row r="902" spans="28:37" x14ac:dyDescent="0.25">
      <c r="AB902" s="60">
        <v>2021</v>
      </c>
      <c r="AC902" s="53" t="s">
        <v>56</v>
      </c>
      <c r="AD902" s="53" t="s">
        <v>78</v>
      </c>
      <c r="AE902" s="80">
        <v>4.1159999999999995E-2</v>
      </c>
      <c r="AG902" s="60">
        <v>2021</v>
      </c>
      <c r="AH902" s="53" t="s">
        <v>8</v>
      </c>
      <c r="AI902" s="53" t="s">
        <v>64</v>
      </c>
      <c r="AJ902" s="81">
        <v>0.32840000000000003</v>
      </c>
      <c r="AK902" s="57">
        <f t="shared" si="38"/>
        <v>1</v>
      </c>
    </row>
    <row r="903" spans="28:37" x14ac:dyDescent="0.25">
      <c r="AB903" s="60">
        <v>2021</v>
      </c>
      <c r="AC903" s="53" t="s">
        <v>56</v>
      </c>
      <c r="AD903" s="53" t="s">
        <v>79</v>
      </c>
      <c r="AE903" s="80">
        <v>0.36840000000000006</v>
      </c>
      <c r="AG903" s="60">
        <v>2021</v>
      </c>
      <c r="AH903" s="53" t="s">
        <v>36</v>
      </c>
      <c r="AI903" s="53" t="s">
        <v>64</v>
      </c>
      <c r="AJ903" s="81">
        <v>0.32789999999999997</v>
      </c>
      <c r="AK903" s="57">
        <f t="shared" si="38"/>
        <v>2</v>
      </c>
    </row>
    <row r="904" spans="28:37" x14ac:dyDescent="0.25">
      <c r="AB904" s="60">
        <v>2021</v>
      </c>
      <c r="AC904" s="53" t="s">
        <v>56</v>
      </c>
      <c r="AD904" s="53" t="s">
        <v>80</v>
      </c>
      <c r="AE904" s="80">
        <v>5.8960000000000005E-5</v>
      </c>
      <c r="AG904" s="60">
        <v>2021</v>
      </c>
      <c r="AH904" s="53" t="s">
        <v>40</v>
      </c>
      <c r="AI904" s="53" t="s">
        <v>64</v>
      </c>
      <c r="AJ904" s="81">
        <v>0.32390000000000002</v>
      </c>
      <c r="AK904" s="57">
        <f t="shared" si="38"/>
        <v>3</v>
      </c>
    </row>
    <row r="905" spans="28:37" x14ac:dyDescent="0.25">
      <c r="AB905" s="60">
        <v>2021</v>
      </c>
      <c r="AC905" s="53" t="s">
        <v>58</v>
      </c>
      <c r="AD905" s="53" t="s">
        <v>46</v>
      </c>
      <c r="AE905" s="80">
        <v>1.5891</v>
      </c>
      <c r="AG905" s="60">
        <v>2021</v>
      </c>
      <c r="AH905" s="53" t="s">
        <v>44</v>
      </c>
      <c r="AI905" s="53" t="s">
        <v>64</v>
      </c>
      <c r="AJ905" s="81">
        <v>0.3231</v>
      </c>
      <c r="AK905" s="57">
        <f t="shared" si="38"/>
        <v>4</v>
      </c>
    </row>
    <row r="906" spans="28:37" x14ac:dyDescent="0.25">
      <c r="AB906" s="60">
        <v>2021</v>
      </c>
      <c r="AC906" s="53" t="s">
        <v>58</v>
      </c>
      <c r="AD906" s="53" t="s">
        <v>71</v>
      </c>
      <c r="AE906" s="80">
        <v>1.8522000000000001</v>
      </c>
      <c r="AG906" s="60">
        <v>2021</v>
      </c>
      <c r="AH906" s="53" t="s">
        <v>48</v>
      </c>
      <c r="AI906" s="53" t="s">
        <v>64</v>
      </c>
      <c r="AJ906" s="81">
        <v>0.31969999999999998</v>
      </c>
      <c r="AK906" s="57">
        <f t="shared" si="38"/>
        <v>5</v>
      </c>
    </row>
    <row r="907" spans="28:37" x14ac:dyDescent="0.25">
      <c r="AB907" s="60">
        <v>2021</v>
      </c>
      <c r="AC907" s="53" t="s">
        <v>58</v>
      </c>
      <c r="AD907" s="53" t="s">
        <v>5</v>
      </c>
      <c r="AE907" s="80">
        <v>1.3445</v>
      </c>
      <c r="AG907" s="60">
        <v>2021</v>
      </c>
      <c r="AH907" s="53" t="s">
        <v>52</v>
      </c>
      <c r="AI907" s="53" t="s">
        <v>64</v>
      </c>
      <c r="AJ907" s="81">
        <v>0.3236</v>
      </c>
      <c r="AK907" s="57">
        <f t="shared" si="38"/>
        <v>6</v>
      </c>
    </row>
    <row r="908" spans="28:37" x14ac:dyDescent="0.25">
      <c r="AB908" s="60">
        <v>2021</v>
      </c>
      <c r="AC908" s="53" t="s">
        <v>58</v>
      </c>
      <c r="AD908" s="53" t="s">
        <v>33</v>
      </c>
      <c r="AE908" s="80">
        <v>0.98250000000000004</v>
      </c>
      <c r="AG908" s="60">
        <v>2021</v>
      </c>
      <c r="AH908" s="53" t="s">
        <v>56</v>
      </c>
      <c r="AI908" s="53" t="s">
        <v>64</v>
      </c>
      <c r="AJ908" s="80">
        <v>0.31989999999999996</v>
      </c>
      <c r="AK908" s="57">
        <f t="shared" si="38"/>
        <v>7</v>
      </c>
    </row>
    <row r="909" spans="28:37" x14ac:dyDescent="0.25">
      <c r="AB909" s="60">
        <v>2021</v>
      </c>
      <c r="AC909" s="53" t="s">
        <v>58</v>
      </c>
      <c r="AD909" s="53" t="s">
        <v>38</v>
      </c>
      <c r="AE909" s="80">
        <v>1.0664</v>
      </c>
      <c r="AG909" s="60">
        <v>2021</v>
      </c>
      <c r="AH909" s="53" t="s">
        <v>58</v>
      </c>
      <c r="AI909" s="53" t="s">
        <v>64</v>
      </c>
      <c r="AJ909" s="80">
        <v>0.32340000000000002</v>
      </c>
      <c r="AK909" s="57">
        <f t="shared" si="38"/>
        <v>8</v>
      </c>
    </row>
    <row r="910" spans="28:37" x14ac:dyDescent="0.25">
      <c r="AB910" s="60">
        <v>2021</v>
      </c>
      <c r="AC910" s="53" t="s">
        <v>58</v>
      </c>
      <c r="AD910" s="53" t="s">
        <v>42</v>
      </c>
      <c r="AE910" s="80">
        <v>0.2079</v>
      </c>
      <c r="AG910" s="60">
        <v>2021</v>
      </c>
      <c r="AH910" s="53" t="s">
        <v>60</v>
      </c>
      <c r="AI910" s="53" t="s">
        <v>64</v>
      </c>
      <c r="AJ910" s="80">
        <v>0.32500000000000001</v>
      </c>
      <c r="AK910" s="57">
        <f t="shared" si="38"/>
        <v>9</v>
      </c>
    </row>
    <row r="911" spans="28:37" x14ac:dyDescent="0.25">
      <c r="AB911" s="60">
        <v>2021</v>
      </c>
      <c r="AC911" s="53" t="s">
        <v>58</v>
      </c>
      <c r="AD911" s="53" t="s">
        <v>50</v>
      </c>
      <c r="AE911" s="80">
        <v>0.17269999999999999</v>
      </c>
      <c r="AG911" s="60">
        <v>2021</v>
      </c>
      <c r="AH911" s="53" t="s">
        <v>62</v>
      </c>
      <c r="AI911" s="53" t="s">
        <v>64</v>
      </c>
      <c r="AJ911" s="80">
        <v>0.32439999999999997</v>
      </c>
      <c r="AK911" s="57">
        <f t="shared" si="38"/>
        <v>10</v>
      </c>
    </row>
    <row r="912" spans="28:37" x14ac:dyDescent="0.25">
      <c r="AB912" s="60">
        <v>2021</v>
      </c>
      <c r="AC912" s="53" t="s">
        <v>58</v>
      </c>
      <c r="AD912" s="53" t="s">
        <v>54</v>
      </c>
      <c r="AE912" s="80">
        <v>1.8357999999999999E-2</v>
      </c>
      <c r="AG912" s="60">
        <v>2021</v>
      </c>
      <c r="AH912" s="53" t="s">
        <v>65</v>
      </c>
      <c r="AI912" s="53" t="s">
        <v>64</v>
      </c>
      <c r="AJ912" s="80">
        <v>0.32380000000000003</v>
      </c>
      <c r="AK912" s="57">
        <f t="shared" si="38"/>
        <v>11</v>
      </c>
    </row>
    <row r="913" spans="28:37" x14ac:dyDescent="0.25">
      <c r="AB913" s="60">
        <v>2021</v>
      </c>
      <c r="AC913" s="53" t="s">
        <v>58</v>
      </c>
      <c r="AD913" s="53" t="s">
        <v>57</v>
      </c>
      <c r="AE913" s="80">
        <v>9.391E-5</v>
      </c>
      <c r="AG913" s="60">
        <v>2021</v>
      </c>
      <c r="AH913" s="53" t="s">
        <v>11</v>
      </c>
      <c r="AI913" s="53" t="s">
        <v>64</v>
      </c>
      <c r="AJ913" s="80">
        <v>0.32369999999999999</v>
      </c>
      <c r="AK913" s="57">
        <f t="shared" si="38"/>
        <v>12</v>
      </c>
    </row>
    <row r="914" spans="28:37" x14ac:dyDescent="0.25">
      <c r="AB914" s="60">
        <v>2021</v>
      </c>
      <c r="AC914" s="53" t="s">
        <v>58</v>
      </c>
      <c r="AD914" s="53" t="s">
        <v>59</v>
      </c>
      <c r="AE914" s="80">
        <v>1.2236E-2</v>
      </c>
      <c r="AG914" s="60">
        <v>2022</v>
      </c>
      <c r="AH914" s="53" t="s">
        <v>8</v>
      </c>
      <c r="AI914" s="53" t="s">
        <v>64</v>
      </c>
      <c r="AJ914" s="80">
        <v>0.3236</v>
      </c>
      <c r="AK914" s="57">
        <f t="shared" si="38"/>
        <v>1</v>
      </c>
    </row>
    <row r="915" spans="28:37" x14ac:dyDescent="0.25">
      <c r="AB915" s="60">
        <v>2021</v>
      </c>
      <c r="AC915" s="53" t="s">
        <v>58</v>
      </c>
      <c r="AD915" s="53" t="s">
        <v>61</v>
      </c>
      <c r="AE915" s="80">
        <v>1.157E-3</v>
      </c>
      <c r="AG915" s="60">
        <v>2022</v>
      </c>
      <c r="AH915" s="53" t="s">
        <v>36</v>
      </c>
      <c r="AI915" s="53" t="s">
        <v>64</v>
      </c>
      <c r="AJ915" s="80">
        <v>0.32369999999999999</v>
      </c>
      <c r="AK915" s="57">
        <f t="shared" si="38"/>
        <v>2</v>
      </c>
    </row>
    <row r="916" spans="28:37" x14ac:dyDescent="0.25">
      <c r="AB916" s="60">
        <v>2021</v>
      </c>
      <c r="AC916" s="53" t="s">
        <v>58</v>
      </c>
      <c r="AD916" s="53" t="s">
        <v>64</v>
      </c>
      <c r="AE916" s="80">
        <v>0.32340000000000002</v>
      </c>
      <c r="AG916" s="60">
        <v>2022</v>
      </c>
      <c r="AH916" s="53" t="s">
        <v>40</v>
      </c>
      <c r="AI916" s="53" t="s">
        <v>64</v>
      </c>
      <c r="AJ916" s="80">
        <v>0.32189999999999996</v>
      </c>
      <c r="AK916" s="57">
        <f t="shared" si="38"/>
        <v>3</v>
      </c>
    </row>
    <row r="917" spans="28:37" x14ac:dyDescent="0.25">
      <c r="AB917" s="60">
        <v>2021</v>
      </c>
      <c r="AC917" s="53" t="s">
        <v>58</v>
      </c>
      <c r="AD917" s="53" t="s">
        <v>66</v>
      </c>
      <c r="AE917" s="80">
        <v>4.8453999999999997E-2</v>
      </c>
      <c r="AG917" s="60">
        <v>2022</v>
      </c>
      <c r="AH917" s="53" t="s">
        <v>44</v>
      </c>
      <c r="AI917" s="53" t="s">
        <v>64</v>
      </c>
      <c r="AJ917" s="80">
        <v>0.31769999999999998</v>
      </c>
      <c r="AK917" s="57">
        <f t="shared" si="38"/>
        <v>4</v>
      </c>
    </row>
    <row r="918" spans="28:37" x14ac:dyDescent="0.25">
      <c r="AB918" s="60">
        <v>2021</v>
      </c>
      <c r="AC918" s="53" t="s">
        <v>58</v>
      </c>
      <c r="AD918" s="53" t="s">
        <v>67</v>
      </c>
      <c r="AE918" s="80">
        <v>0.94599999999999995</v>
      </c>
      <c r="AG918" s="60">
        <v>2022</v>
      </c>
      <c r="AH918" s="53" t="s">
        <v>48</v>
      </c>
      <c r="AI918" s="53" t="s">
        <v>64</v>
      </c>
      <c r="AJ918" s="80">
        <v>0.313</v>
      </c>
      <c r="AK918" s="57">
        <f t="shared" si="38"/>
        <v>5</v>
      </c>
    </row>
    <row r="919" spans="28:37" x14ac:dyDescent="0.25">
      <c r="AB919" s="60">
        <v>2021</v>
      </c>
      <c r="AC919" s="53" t="s">
        <v>58</v>
      </c>
      <c r="AD919" s="53" t="s">
        <v>69</v>
      </c>
      <c r="AE919" s="80">
        <v>2.7008000000000001E-2</v>
      </c>
      <c r="AG919" s="60">
        <v>2022</v>
      </c>
      <c r="AH919" s="53" t="s">
        <v>52</v>
      </c>
      <c r="AI919" s="53" t="s">
        <v>64</v>
      </c>
      <c r="AJ919" s="80">
        <v>0.31590000000000001</v>
      </c>
      <c r="AK919" s="57">
        <f t="shared" si="38"/>
        <v>6</v>
      </c>
    </row>
    <row r="920" spans="28:37" x14ac:dyDescent="0.25">
      <c r="AB920" s="60">
        <v>2021</v>
      </c>
      <c r="AC920" s="53" t="s">
        <v>58</v>
      </c>
      <c r="AD920" s="53" t="s">
        <v>73</v>
      </c>
      <c r="AE920" s="80">
        <v>0.3639</v>
      </c>
      <c r="AG920" s="60">
        <v>2022</v>
      </c>
      <c r="AH920" s="53" t="s">
        <v>56</v>
      </c>
      <c r="AI920" s="53" t="s">
        <v>64</v>
      </c>
      <c r="AJ920" s="80">
        <v>0.30990000000000001</v>
      </c>
      <c r="AK920" s="57">
        <f t="shared" si="38"/>
        <v>7</v>
      </c>
    </row>
    <row r="921" spans="28:37" x14ac:dyDescent="0.25">
      <c r="AB921" s="60">
        <v>2021</v>
      </c>
      <c r="AC921" s="53" t="s">
        <v>58</v>
      </c>
      <c r="AD921" s="53" t="s">
        <v>75</v>
      </c>
      <c r="AE921" s="80">
        <v>0.35850000000000004</v>
      </c>
      <c r="AG921" s="60">
        <v>2022</v>
      </c>
      <c r="AH921" s="53" t="s">
        <v>58</v>
      </c>
      <c r="AI921" s="53" t="s">
        <v>64</v>
      </c>
      <c r="AJ921" s="80">
        <v>0.31170000000000003</v>
      </c>
      <c r="AK921" s="57">
        <f t="shared" si="38"/>
        <v>8</v>
      </c>
    </row>
    <row r="922" spans="28:37" x14ac:dyDescent="0.25">
      <c r="AB922" s="60">
        <v>2021</v>
      </c>
      <c r="AC922" s="53" t="s">
        <v>58</v>
      </c>
      <c r="AD922" s="53" t="s">
        <v>76</v>
      </c>
      <c r="AE922" s="80">
        <v>1.4684999999999999</v>
      </c>
      <c r="AG922" s="60">
        <v>2022</v>
      </c>
      <c r="AH922" s="53" t="s">
        <v>60</v>
      </c>
      <c r="AI922" s="53" t="s">
        <v>64</v>
      </c>
      <c r="AJ922" s="80">
        <v>0.309</v>
      </c>
      <c r="AK922" s="57">
        <f t="shared" si="38"/>
        <v>9</v>
      </c>
    </row>
    <row r="923" spans="28:37" x14ac:dyDescent="0.25">
      <c r="AB923" s="60">
        <v>2021</v>
      </c>
      <c r="AC923" s="53" t="s">
        <v>58</v>
      </c>
      <c r="AD923" s="53" t="s">
        <v>78</v>
      </c>
      <c r="AE923" s="80">
        <v>4.1565999999999999E-2</v>
      </c>
      <c r="AG923" s="60">
        <v>2022</v>
      </c>
      <c r="AH923" s="53" t="s">
        <v>62</v>
      </c>
      <c r="AI923" s="53" t="s">
        <v>64</v>
      </c>
      <c r="AJ923" s="80">
        <v>0.29859999999999998</v>
      </c>
      <c r="AK923" s="57">
        <f t="shared" si="38"/>
        <v>10</v>
      </c>
    </row>
    <row r="924" spans="28:37" x14ac:dyDescent="0.25">
      <c r="AB924" s="60">
        <v>2021</v>
      </c>
      <c r="AC924" s="53" t="s">
        <v>58</v>
      </c>
      <c r="AD924" s="53" t="s">
        <v>79</v>
      </c>
      <c r="AE924" s="80">
        <v>0.36599999999999999</v>
      </c>
      <c r="AG924" s="60">
        <v>2022</v>
      </c>
      <c r="AH924" s="53" t="s">
        <v>65</v>
      </c>
      <c r="AI924" s="53" t="s">
        <v>64</v>
      </c>
      <c r="AJ924" s="80">
        <v>0.30659999999999998</v>
      </c>
      <c r="AK924" s="57">
        <f t="shared" si="38"/>
        <v>11</v>
      </c>
    </row>
    <row r="925" spans="28:37" x14ac:dyDescent="0.25">
      <c r="AB925" s="60">
        <v>2021</v>
      </c>
      <c r="AC925" s="53" t="s">
        <v>58</v>
      </c>
      <c r="AD925" s="53" t="s">
        <v>80</v>
      </c>
      <c r="AE925" s="80">
        <v>5.9009999999999999E-5</v>
      </c>
      <c r="AG925" s="60">
        <v>2022</v>
      </c>
      <c r="AH925" s="53" t="s">
        <v>11</v>
      </c>
      <c r="AI925" s="53" t="s">
        <v>64</v>
      </c>
      <c r="AJ925" s="79">
        <v>0.30469999999999997</v>
      </c>
      <c r="AK925" s="57">
        <f t="shared" si="38"/>
        <v>12</v>
      </c>
    </row>
    <row r="926" spans="28:37" x14ac:dyDescent="0.25">
      <c r="AB926" s="60">
        <v>2021</v>
      </c>
      <c r="AC926" s="53" t="s">
        <v>60</v>
      </c>
      <c r="AD926" s="53" t="s">
        <v>46</v>
      </c>
      <c r="AE926" s="80">
        <v>1.5793999999999999</v>
      </c>
      <c r="AG926" s="60">
        <v>2023</v>
      </c>
      <c r="AH926" s="53" t="s">
        <v>8</v>
      </c>
      <c r="AI926" s="53" t="s">
        <v>64</v>
      </c>
      <c r="AJ926" s="80">
        <v>0.30940000000000001</v>
      </c>
      <c r="AK926" s="57">
        <f t="shared" si="38"/>
        <v>1</v>
      </c>
    </row>
    <row r="927" spans="28:37" x14ac:dyDescent="0.25">
      <c r="AB927" s="60">
        <v>2021</v>
      </c>
      <c r="AC927" s="53" t="s">
        <v>60</v>
      </c>
      <c r="AD927" s="53" t="s">
        <v>71</v>
      </c>
      <c r="AE927" s="80">
        <v>1.8313999999999999</v>
      </c>
      <c r="AG927" s="60">
        <v>2023</v>
      </c>
      <c r="AH927" s="53" t="s">
        <v>36</v>
      </c>
      <c r="AI927" s="53" t="s">
        <v>64</v>
      </c>
      <c r="AJ927" s="80">
        <v>0.30059999999999998</v>
      </c>
      <c r="AK927" s="57">
        <f t="shared" si="38"/>
        <v>2</v>
      </c>
    </row>
    <row r="928" spans="28:37" x14ac:dyDescent="0.25">
      <c r="AB928" s="60">
        <v>2021</v>
      </c>
      <c r="AC928" s="53" t="s">
        <v>60</v>
      </c>
      <c r="AD928" s="53" t="s">
        <v>5</v>
      </c>
      <c r="AE928" s="80">
        <v>1.3611</v>
      </c>
      <c r="AG928" s="60">
        <v>2023</v>
      </c>
      <c r="AH928" s="53" t="s">
        <v>40</v>
      </c>
      <c r="AI928" s="53" t="s">
        <v>64</v>
      </c>
      <c r="AJ928" s="80">
        <v>0.3009</v>
      </c>
      <c r="AK928" s="57">
        <f t="shared" si="38"/>
        <v>3</v>
      </c>
    </row>
    <row r="929" spans="28:37" x14ac:dyDescent="0.25">
      <c r="AB929" s="60">
        <v>2021</v>
      </c>
      <c r="AC929" s="53" t="s">
        <v>60</v>
      </c>
      <c r="AD929" s="53" t="s">
        <v>33</v>
      </c>
      <c r="AE929" s="80">
        <v>0.98040000000000005</v>
      </c>
      <c r="AG929" s="60">
        <v>2023</v>
      </c>
      <c r="AH929" s="53" t="s">
        <v>44</v>
      </c>
      <c r="AI929" s="53" t="s">
        <v>64</v>
      </c>
      <c r="AJ929" s="80">
        <v>0.29920000000000002</v>
      </c>
      <c r="AK929" s="57">
        <f t="shared" si="38"/>
        <v>4</v>
      </c>
    </row>
    <row r="930" spans="28:37" x14ac:dyDescent="0.25">
      <c r="AB930" s="60">
        <v>2021</v>
      </c>
      <c r="AC930" s="53" t="s">
        <v>60</v>
      </c>
      <c r="AD930" s="53" t="s">
        <v>38</v>
      </c>
      <c r="AE930" s="80">
        <v>1.0687</v>
      </c>
      <c r="AG930" s="60">
        <v>2023</v>
      </c>
      <c r="AH930" s="53" t="s">
        <v>48</v>
      </c>
      <c r="AI930" s="53" t="s">
        <v>64</v>
      </c>
      <c r="AJ930" s="80">
        <v>0.29330000000000001</v>
      </c>
      <c r="AK930" s="57">
        <f t="shared" si="38"/>
        <v>5</v>
      </c>
    </row>
    <row r="931" spans="28:37" x14ac:dyDescent="0.25">
      <c r="AB931" s="60">
        <v>2021</v>
      </c>
      <c r="AC931" s="53" t="s">
        <v>60</v>
      </c>
      <c r="AD931" s="53" t="s">
        <v>42</v>
      </c>
      <c r="AE931" s="80">
        <v>0.2104</v>
      </c>
      <c r="AG931" s="60">
        <v>2023</v>
      </c>
      <c r="AH931" s="53" t="s">
        <v>52</v>
      </c>
      <c r="AI931" s="53" t="s">
        <v>64</v>
      </c>
      <c r="AJ931" s="80">
        <v>0.28970000000000001</v>
      </c>
      <c r="AK931" s="57">
        <f t="shared" si="38"/>
        <v>6</v>
      </c>
    </row>
    <row r="932" spans="28:37" x14ac:dyDescent="0.25">
      <c r="AB932" s="60">
        <v>2021</v>
      </c>
      <c r="AC932" s="53" t="s">
        <v>60</v>
      </c>
      <c r="AD932" s="53" t="s">
        <v>50</v>
      </c>
      <c r="AE932" s="80">
        <v>0.17480000000000001</v>
      </c>
      <c r="AG932" s="60">
        <v>2023</v>
      </c>
      <c r="AH932" s="53" t="s">
        <v>56</v>
      </c>
      <c r="AI932" s="53" t="s">
        <v>64</v>
      </c>
      <c r="AJ932" s="80">
        <v>0.29339999999999999</v>
      </c>
      <c r="AK932" s="57">
        <f t="shared" si="38"/>
        <v>7</v>
      </c>
    </row>
    <row r="933" spans="28:37" x14ac:dyDescent="0.25">
      <c r="AB933" s="60">
        <v>2021</v>
      </c>
      <c r="AC933" s="53" t="s">
        <v>60</v>
      </c>
      <c r="AD933" s="53" t="s">
        <v>54</v>
      </c>
      <c r="AE933" s="80">
        <v>1.8332000000000001E-2</v>
      </c>
      <c r="AG933" s="60">
        <v>2023</v>
      </c>
      <c r="AH933" s="53" t="s">
        <v>58</v>
      </c>
      <c r="AI933" s="53" t="s">
        <v>64</v>
      </c>
      <c r="AJ933" s="80">
        <v>0.29100000000000004</v>
      </c>
      <c r="AK933" s="57">
        <f t="shared" si="38"/>
        <v>8</v>
      </c>
    </row>
    <row r="934" spans="28:37" x14ac:dyDescent="0.25">
      <c r="AB934" s="60">
        <v>2021</v>
      </c>
      <c r="AC934" s="53" t="s">
        <v>60</v>
      </c>
      <c r="AD934" s="53" t="s">
        <v>57</v>
      </c>
      <c r="AE934" s="80">
        <v>9.5089999999999999E-5</v>
      </c>
      <c r="AG934" s="60">
        <v>2023</v>
      </c>
      <c r="AH934" s="53" t="s">
        <v>60</v>
      </c>
      <c r="AI934" s="53" t="s">
        <v>64</v>
      </c>
      <c r="AJ934" s="80">
        <v>0.29100000000000004</v>
      </c>
      <c r="AK934" s="57">
        <f t="shared" si="38"/>
        <v>9</v>
      </c>
    </row>
    <row r="935" spans="28:37" x14ac:dyDescent="0.25">
      <c r="AB935" s="60">
        <v>2021</v>
      </c>
      <c r="AC935" s="53" t="s">
        <v>60</v>
      </c>
      <c r="AD935" s="53" t="s">
        <v>59</v>
      </c>
      <c r="AE935" s="80">
        <v>1.2161E-2</v>
      </c>
      <c r="AG935" s="60">
        <v>2023</v>
      </c>
      <c r="AH935" s="53" t="s">
        <v>62</v>
      </c>
      <c r="AI935" s="53" t="s">
        <v>64</v>
      </c>
      <c r="AJ935" s="80">
        <v>0.2868</v>
      </c>
      <c r="AK935" s="57">
        <f t="shared" si="38"/>
        <v>10</v>
      </c>
    </row>
    <row r="936" spans="28:37" x14ac:dyDescent="0.25">
      <c r="AB936" s="60">
        <v>2021</v>
      </c>
      <c r="AC936" s="53" t="s">
        <v>60</v>
      </c>
      <c r="AD936" s="53" t="s">
        <v>61</v>
      </c>
      <c r="AE936" s="80">
        <v>1.1479999999999999E-3</v>
      </c>
      <c r="AG936" s="60">
        <v>2023</v>
      </c>
      <c r="AH936" s="53" t="s">
        <v>65</v>
      </c>
      <c r="AI936" s="53" t="s">
        <v>64</v>
      </c>
      <c r="AJ936" s="80">
        <v>0.28620000000000001</v>
      </c>
      <c r="AK936" s="57">
        <f t="shared" si="38"/>
        <v>11</v>
      </c>
    </row>
    <row r="937" spans="28:37" x14ac:dyDescent="0.25">
      <c r="AB937" s="60">
        <v>2021</v>
      </c>
      <c r="AC937" s="53" t="s">
        <v>60</v>
      </c>
      <c r="AD937" s="53" t="s">
        <v>64</v>
      </c>
      <c r="AE937" s="80">
        <v>0.32500000000000001</v>
      </c>
      <c r="AG937" s="60">
        <v>2023</v>
      </c>
      <c r="AH937" s="53" t="s">
        <v>11</v>
      </c>
      <c r="AI937" s="53" t="s">
        <v>64</v>
      </c>
      <c r="AJ937" s="80">
        <v>0.28720000000000001</v>
      </c>
      <c r="AK937" s="57">
        <f t="shared" si="38"/>
        <v>12</v>
      </c>
    </row>
    <row r="938" spans="28:37" x14ac:dyDescent="0.25">
      <c r="AB938" s="60">
        <v>2021</v>
      </c>
      <c r="AC938" s="53" t="s">
        <v>60</v>
      </c>
      <c r="AD938" s="53" t="s">
        <v>66</v>
      </c>
      <c r="AE938" s="80">
        <v>4.8825E-2</v>
      </c>
      <c r="AG938" s="60">
        <v>2024</v>
      </c>
      <c r="AH938" s="53" t="s">
        <v>8</v>
      </c>
      <c r="AI938" s="53" t="s">
        <v>64</v>
      </c>
      <c r="AJ938" s="79">
        <v>0.28339999999999999</v>
      </c>
      <c r="AK938" s="57">
        <f t="shared" si="38"/>
        <v>1</v>
      </c>
    </row>
    <row r="939" spans="28:37" x14ac:dyDescent="0.25">
      <c r="AB939" s="60">
        <v>2021</v>
      </c>
      <c r="AC939" s="53" t="s">
        <v>60</v>
      </c>
      <c r="AD939" s="53" t="s">
        <v>67</v>
      </c>
      <c r="AE939" s="80">
        <v>0.93680000000000008</v>
      </c>
      <c r="AG939" s="60">
        <v>2024</v>
      </c>
      <c r="AH939" s="53" t="s">
        <v>36</v>
      </c>
      <c r="AI939" s="53" t="s">
        <v>64</v>
      </c>
      <c r="AJ939" s="79">
        <v>0.2823</v>
      </c>
      <c r="AK939" s="57">
        <f t="shared" si="38"/>
        <v>2</v>
      </c>
    </row>
    <row r="940" spans="28:37" x14ac:dyDescent="0.25">
      <c r="AB940" s="60">
        <v>2021</v>
      </c>
      <c r="AC940" s="53" t="s">
        <v>60</v>
      </c>
      <c r="AD940" s="53" t="s">
        <v>69</v>
      </c>
      <c r="AE940" s="80">
        <v>2.6734000000000001E-2</v>
      </c>
      <c r="AG940" s="60">
        <v>2024</v>
      </c>
      <c r="AH940" s="53" t="s">
        <v>40</v>
      </c>
      <c r="AI940" s="53" t="s">
        <v>64</v>
      </c>
      <c r="AJ940" s="79">
        <v>0.28470000000000001</v>
      </c>
      <c r="AK940" s="57">
        <f t="shared" si="38"/>
        <v>3</v>
      </c>
    </row>
    <row r="941" spans="28:37" x14ac:dyDescent="0.25">
      <c r="AB941" s="60">
        <v>2021</v>
      </c>
      <c r="AC941" s="53" t="s">
        <v>60</v>
      </c>
      <c r="AD941" s="53" t="s">
        <v>73</v>
      </c>
      <c r="AE941" s="80">
        <v>0.37079999999999996</v>
      </c>
      <c r="AG941" s="60">
        <v>2024</v>
      </c>
      <c r="AH941" s="53" t="s">
        <v>44</v>
      </c>
      <c r="AI941" s="53" t="s">
        <v>64</v>
      </c>
      <c r="AJ941" s="79">
        <v>0.28550000000000003</v>
      </c>
      <c r="AK941" s="57">
        <f t="shared" si="38"/>
        <v>4</v>
      </c>
    </row>
    <row r="942" spans="28:37" x14ac:dyDescent="0.25">
      <c r="AB942" s="60">
        <v>2021</v>
      </c>
      <c r="AC942" s="53" t="s">
        <v>60</v>
      </c>
      <c r="AD942" s="53" t="s">
        <v>75</v>
      </c>
      <c r="AE942" s="80">
        <v>0.3629</v>
      </c>
      <c r="AG942" s="60">
        <v>2024</v>
      </c>
      <c r="AH942" s="53" t="s">
        <v>48</v>
      </c>
      <c r="AI942" s="53" t="s">
        <v>64</v>
      </c>
      <c r="AJ942" s="79">
        <v>0.28710000000000002</v>
      </c>
      <c r="AK942" s="57">
        <f t="shared" si="38"/>
        <v>5</v>
      </c>
    </row>
    <row r="943" spans="28:37" x14ac:dyDescent="0.25">
      <c r="AB943" s="60">
        <v>2021</v>
      </c>
      <c r="AC943" s="53" t="s">
        <v>60</v>
      </c>
      <c r="AD943" s="53" t="s">
        <v>76</v>
      </c>
      <c r="AE943" s="80">
        <v>1.4581</v>
      </c>
      <c r="AG943" s="60">
        <v>2024</v>
      </c>
      <c r="AH943" s="53" t="s">
        <v>52</v>
      </c>
      <c r="AI943" s="53" t="s">
        <v>64</v>
      </c>
      <c r="AJ943" s="79">
        <v>0.2878</v>
      </c>
      <c r="AK943" s="57">
        <f t="shared" si="38"/>
        <v>6</v>
      </c>
    </row>
    <row r="944" spans="28:37" x14ac:dyDescent="0.25">
      <c r="AB944" s="60">
        <v>2021</v>
      </c>
      <c r="AC944" s="53" t="s">
        <v>60</v>
      </c>
      <c r="AD944" s="53" t="s">
        <v>78</v>
      </c>
      <c r="AE944" s="80">
        <v>4.0155000000000003E-2</v>
      </c>
      <c r="AG944" s="60">
        <v>2024</v>
      </c>
      <c r="AH944" s="53" t="s">
        <v>56</v>
      </c>
      <c r="AI944" s="53" t="s">
        <v>64</v>
      </c>
      <c r="AJ944" s="79">
        <v>0.29170000000000001</v>
      </c>
      <c r="AK944" s="57">
        <f t="shared" si="38"/>
        <v>7</v>
      </c>
    </row>
    <row r="945" spans="28:37" x14ac:dyDescent="0.25">
      <c r="AB945" s="60">
        <v>2021</v>
      </c>
      <c r="AC945" s="53" t="s">
        <v>60</v>
      </c>
      <c r="AD945" s="53" t="s">
        <v>79</v>
      </c>
      <c r="AE945" s="80">
        <v>0.3705</v>
      </c>
      <c r="AG945" s="60">
        <v>2024</v>
      </c>
      <c r="AH945" s="53" t="s">
        <v>58</v>
      </c>
      <c r="AI945" s="53" t="s">
        <v>64</v>
      </c>
      <c r="AJ945" s="79">
        <v>0.30199999999999999</v>
      </c>
      <c r="AK945" s="57">
        <f t="shared" si="38"/>
        <v>8</v>
      </c>
    </row>
    <row r="946" spans="28:37" x14ac:dyDescent="0.25">
      <c r="AB946" s="60">
        <v>2021</v>
      </c>
      <c r="AC946" s="53" t="s">
        <v>60</v>
      </c>
      <c r="AD946" s="53" t="s">
        <v>80</v>
      </c>
      <c r="AE946" s="80">
        <v>5.9800000000000003E-5</v>
      </c>
      <c r="AG946" s="60">
        <v>2024</v>
      </c>
      <c r="AH946" s="53" t="s">
        <v>60</v>
      </c>
      <c r="AI946" s="53" t="s">
        <v>64</v>
      </c>
      <c r="AJ946" s="79">
        <v>0.31180000000000002</v>
      </c>
      <c r="AK946" s="57">
        <f t="shared" si="38"/>
        <v>9</v>
      </c>
    </row>
    <row r="947" spans="28:37" x14ac:dyDescent="0.25">
      <c r="AB947" s="60">
        <v>2021</v>
      </c>
      <c r="AC947" s="53" t="s">
        <v>62</v>
      </c>
      <c r="AD947" s="53" t="s">
        <v>46</v>
      </c>
      <c r="AE947" s="80">
        <v>1.5697000000000001</v>
      </c>
      <c r="AG947" s="60">
        <v>2024</v>
      </c>
      <c r="AH947" s="53" t="s">
        <v>62</v>
      </c>
      <c r="AI947" s="53" t="s">
        <v>64</v>
      </c>
      <c r="AJ947" s="79">
        <v>0.30149999999999999</v>
      </c>
      <c r="AK947" s="57">
        <f t="shared" si="38"/>
        <v>10</v>
      </c>
    </row>
    <row r="948" spans="28:37" x14ac:dyDescent="0.25">
      <c r="AB948" s="60">
        <v>2021</v>
      </c>
      <c r="AC948" s="53" t="s">
        <v>62</v>
      </c>
      <c r="AD948" s="53" t="s">
        <v>71</v>
      </c>
      <c r="AE948" s="80">
        <v>1.8545</v>
      </c>
      <c r="AG948" s="60">
        <v>2024</v>
      </c>
      <c r="AH948" s="53" t="s">
        <v>65</v>
      </c>
      <c r="AI948" s="53" t="s">
        <v>64</v>
      </c>
      <c r="AJ948" s="79">
        <v>0.30170000000000002</v>
      </c>
      <c r="AK948" s="57">
        <f t="shared" si="38"/>
        <v>11</v>
      </c>
    </row>
    <row r="949" spans="28:37" x14ac:dyDescent="0.25">
      <c r="AB949" s="60">
        <v>2021</v>
      </c>
      <c r="AC949" s="53" t="s">
        <v>62</v>
      </c>
      <c r="AD949" s="53" t="s">
        <v>5</v>
      </c>
      <c r="AE949" s="80">
        <v>1.3444</v>
      </c>
      <c r="AG949" s="60">
        <v>2024</v>
      </c>
      <c r="AH949" s="53" t="s">
        <v>11</v>
      </c>
      <c r="AI949" s="53" t="s">
        <v>64</v>
      </c>
      <c r="AJ949" s="82">
        <v>0.30430000000000001</v>
      </c>
      <c r="AK949" s="57">
        <f t="shared" si="38"/>
        <v>12</v>
      </c>
    </row>
    <row r="950" spans="28:37" x14ac:dyDescent="0.25">
      <c r="AB950" s="60">
        <v>2021</v>
      </c>
      <c r="AC950" s="53" t="s">
        <v>62</v>
      </c>
      <c r="AD950" s="53" t="s">
        <v>33</v>
      </c>
      <c r="AE950" s="80">
        <v>1.0145999999999999</v>
      </c>
      <c r="AG950" s="60">
        <v>2025</v>
      </c>
      <c r="AH950" s="53" t="s">
        <v>8</v>
      </c>
      <c r="AI950" s="53" t="s">
        <v>64</v>
      </c>
      <c r="AJ950" s="79">
        <v>0.30659999999999998</v>
      </c>
      <c r="AK950" s="57">
        <f t="shared" si="38"/>
        <v>1</v>
      </c>
    </row>
    <row r="951" spans="28:37" x14ac:dyDescent="0.25">
      <c r="AB951" s="60">
        <v>2021</v>
      </c>
      <c r="AC951" s="53" t="s">
        <v>62</v>
      </c>
      <c r="AD951" s="53" t="s">
        <v>38</v>
      </c>
      <c r="AE951" s="80">
        <v>1.0885</v>
      </c>
      <c r="AG951" s="60">
        <v>2025</v>
      </c>
      <c r="AH951" s="53" t="s">
        <v>36</v>
      </c>
      <c r="AI951" s="53" t="s">
        <v>64</v>
      </c>
      <c r="AJ951" s="79">
        <v>0.30210000000000004</v>
      </c>
      <c r="AK951" s="57">
        <f t="shared" si="38"/>
        <v>2</v>
      </c>
    </row>
    <row r="952" spans="28:37" x14ac:dyDescent="0.25">
      <c r="AB952" s="60">
        <v>2021</v>
      </c>
      <c r="AC952" s="53" t="s">
        <v>62</v>
      </c>
      <c r="AD952" s="53" t="s">
        <v>42</v>
      </c>
      <c r="AE952" s="80">
        <v>0.21030000000000001</v>
      </c>
      <c r="AG952" s="60">
        <v>2025</v>
      </c>
      <c r="AH952" s="53" t="s">
        <v>40</v>
      </c>
      <c r="AI952" s="53" t="s">
        <v>64</v>
      </c>
      <c r="AJ952" s="79">
        <v>0.30249999999999999</v>
      </c>
      <c r="AK952" s="57">
        <f t="shared" si="38"/>
        <v>3</v>
      </c>
    </row>
    <row r="953" spans="28:37" x14ac:dyDescent="0.25">
      <c r="AB953" s="60">
        <v>2021</v>
      </c>
      <c r="AC953" s="53" t="s">
        <v>62</v>
      </c>
      <c r="AD953" s="53" t="s">
        <v>50</v>
      </c>
      <c r="AE953" s="80">
        <v>0.1729</v>
      </c>
      <c r="AG953" s="60">
        <v>2025</v>
      </c>
      <c r="AH953" s="53" t="s">
        <v>44</v>
      </c>
      <c r="AI953" s="53" t="s">
        <v>64</v>
      </c>
      <c r="AJ953" s="79">
        <v>0.30280000000000001</v>
      </c>
      <c r="AK953" s="57">
        <f t="shared" si="38"/>
        <v>4</v>
      </c>
    </row>
    <row r="954" spans="28:37" x14ac:dyDescent="0.25">
      <c r="AB954" s="60">
        <v>2021</v>
      </c>
      <c r="AC954" s="53" t="s">
        <v>62</v>
      </c>
      <c r="AD954" s="53" t="s">
        <v>54</v>
      </c>
      <c r="AE954" s="80">
        <v>1.7971000000000001E-2</v>
      </c>
      <c r="AG954" s="60">
        <v>2025</v>
      </c>
      <c r="AH954" s="53" t="s">
        <v>48</v>
      </c>
      <c r="AI954" s="53" t="s">
        <v>64</v>
      </c>
      <c r="AJ954" s="79">
        <v>0.30399999999999999</v>
      </c>
      <c r="AK954" s="57">
        <f t="shared" si="38"/>
        <v>5</v>
      </c>
    </row>
    <row r="955" spans="28:37" x14ac:dyDescent="0.25">
      <c r="AB955" s="60">
        <v>2021</v>
      </c>
      <c r="AC955" s="53" t="s">
        <v>62</v>
      </c>
      <c r="AD955" s="53" t="s">
        <v>57</v>
      </c>
      <c r="AE955" s="80">
        <v>9.4889999999999994E-5</v>
      </c>
      <c r="AG955" s="60">
        <v>2025</v>
      </c>
      <c r="AH955" s="53" t="s">
        <v>52</v>
      </c>
      <c r="AI955" s="53" t="s">
        <v>64</v>
      </c>
      <c r="AJ955" s="79">
        <v>0.30249999999999999</v>
      </c>
      <c r="AK955" s="57">
        <f t="shared" si="38"/>
        <v>6</v>
      </c>
    </row>
    <row r="956" spans="28:37" x14ac:dyDescent="0.25">
      <c r="AB956" s="60">
        <v>2021</v>
      </c>
      <c r="AC956" s="53" t="s">
        <v>62</v>
      </c>
      <c r="AD956" s="53" t="s">
        <v>59</v>
      </c>
      <c r="AE956" s="80">
        <v>1.1833E-2</v>
      </c>
      <c r="AG956" s="60">
        <v>2025</v>
      </c>
      <c r="AH956" s="53" t="s">
        <v>56</v>
      </c>
      <c r="AI956" s="53" t="s">
        <v>64</v>
      </c>
      <c r="AJ956" s="79">
        <v>0.30430000000000001</v>
      </c>
      <c r="AK956" s="57">
        <f t="shared" si="38"/>
        <v>7</v>
      </c>
    </row>
    <row r="957" spans="28:37" x14ac:dyDescent="0.25">
      <c r="AB957" s="60">
        <v>2021</v>
      </c>
      <c r="AC957" s="53" t="s">
        <v>62</v>
      </c>
      <c r="AD957" s="53" t="s">
        <v>61</v>
      </c>
      <c r="AE957" s="80">
        <v>1.15E-3</v>
      </c>
      <c r="AG957" s="60">
        <v>2025</v>
      </c>
      <c r="AH957" s="53" t="s">
        <v>58</v>
      </c>
      <c r="AI957" s="53" t="s">
        <v>64</v>
      </c>
      <c r="AJ957" s="79">
        <v>0.30430000000000001</v>
      </c>
      <c r="AK957" s="57">
        <f t="shared" si="38"/>
        <v>8</v>
      </c>
    </row>
    <row r="958" spans="28:37" x14ac:dyDescent="0.25">
      <c r="AB958" s="60">
        <v>2021</v>
      </c>
      <c r="AC958" s="53" t="s">
        <v>62</v>
      </c>
      <c r="AD958" s="53" t="s">
        <v>64</v>
      </c>
      <c r="AE958" s="80">
        <v>0.32439999999999997</v>
      </c>
      <c r="AG958" s="60">
        <v>2025</v>
      </c>
      <c r="AH958" s="53" t="s">
        <v>60</v>
      </c>
      <c r="AI958" s="53" t="s">
        <v>64</v>
      </c>
      <c r="AJ958" s="79">
        <v>0.30630000000000002</v>
      </c>
      <c r="AK958" s="57">
        <f t="shared" si="38"/>
        <v>9</v>
      </c>
    </row>
    <row r="959" spans="28:37" x14ac:dyDescent="0.25">
      <c r="AB959" s="60">
        <v>2021</v>
      </c>
      <c r="AC959" s="53" t="s">
        <v>62</v>
      </c>
      <c r="AD959" s="53" t="s">
        <v>66</v>
      </c>
      <c r="AE959" s="80">
        <v>4.8334000000000002E-2</v>
      </c>
      <c r="AG959" s="60">
        <v>2025</v>
      </c>
      <c r="AH959" s="53" t="s">
        <v>62</v>
      </c>
      <c r="AI959" s="53" t="s">
        <v>64</v>
      </c>
      <c r="AJ959" s="79">
        <v>0.31010000000000004</v>
      </c>
      <c r="AK959" s="57">
        <f t="shared" si="38"/>
        <v>10</v>
      </c>
    </row>
    <row r="960" spans="28:37" x14ac:dyDescent="0.25">
      <c r="AB960" s="60">
        <v>2021</v>
      </c>
      <c r="AC960" s="53" t="s">
        <v>62</v>
      </c>
      <c r="AD960" s="53" t="s">
        <v>67</v>
      </c>
      <c r="AE960" s="80">
        <v>0.96620000000000006</v>
      </c>
      <c r="AG960" s="60">
        <v>2025</v>
      </c>
      <c r="AH960" s="53" t="s">
        <v>65</v>
      </c>
      <c r="AI960" s="53" t="s">
        <v>64</v>
      </c>
      <c r="AJ960" s="79">
        <v>0.314</v>
      </c>
      <c r="AK960" s="57">
        <f t="shared" si="38"/>
        <v>11</v>
      </c>
    </row>
    <row r="961" spans="28:37" x14ac:dyDescent="0.25">
      <c r="AB961" s="60">
        <v>2021</v>
      </c>
      <c r="AC961" s="53" t="s">
        <v>62</v>
      </c>
      <c r="AD961" s="53" t="s">
        <v>69</v>
      </c>
      <c r="AE961" s="80">
        <v>2.6587E-2</v>
      </c>
      <c r="AG961" s="60">
        <v>2025</v>
      </c>
      <c r="AH961" s="53" t="s">
        <v>11</v>
      </c>
      <c r="AI961" s="53" t="s">
        <v>64</v>
      </c>
      <c r="AJ961" s="79">
        <v>0.3165</v>
      </c>
      <c r="AK961" s="57">
        <f t="shared" si="38"/>
        <v>12</v>
      </c>
    </row>
    <row r="962" spans="28:37" x14ac:dyDescent="0.25">
      <c r="AB962" s="60">
        <v>2021</v>
      </c>
      <c r="AC962" s="53" t="s">
        <v>62</v>
      </c>
      <c r="AD962" s="53" t="s">
        <v>73</v>
      </c>
      <c r="AE962" s="80">
        <v>0.36920000000000003</v>
      </c>
      <c r="AG962" s="60">
        <v>2018</v>
      </c>
      <c r="AH962" s="53" t="s">
        <v>8</v>
      </c>
      <c r="AI962" s="53" t="s">
        <v>66</v>
      </c>
      <c r="AJ962" s="79">
        <v>4.4903999999999999E-2</v>
      </c>
      <c r="AK962" s="57">
        <f t="shared" ref="AK962:AK1025" si="39">VLOOKUP(AH962,AM:AN,2,FALSE)</f>
        <v>1</v>
      </c>
    </row>
    <row r="963" spans="28:37" x14ac:dyDescent="0.25">
      <c r="AB963" s="60">
        <v>2021</v>
      </c>
      <c r="AC963" s="53" t="s">
        <v>62</v>
      </c>
      <c r="AD963" s="53" t="s">
        <v>75</v>
      </c>
      <c r="AE963" s="80">
        <v>0.35840000000000005</v>
      </c>
      <c r="AG963" s="60">
        <v>2018</v>
      </c>
      <c r="AH963" s="53" t="s">
        <v>36</v>
      </c>
      <c r="AI963" s="53" t="s">
        <v>66</v>
      </c>
      <c r="AJ963" s="79">
        <v>4.5274000000000002E-2</v>
      </c>
      <c r="AK963" s="57">
        <f t="shared" si="39"/>
        <v>2</v>
      </c>
    </row>
    <row r="964" spans="28:37" x14ac:dyDescent="0.25">
      <c r="AB964" s="60">
        <v>2021</v>
      </c>
      <c r="AC964" s="53" t="s">
        <v>62</v>
      </c>
      <c r="AD964" s="53" t="s">
        <v>76</v>
      </c>
      <c r="AE964" s="80">
        <v>1.4746000000000001</v>
      </c>
      <c r="AG964" s="60">
        <v>2018</v>
      </c>
      <c r="AH964" s="53" t="s">
        <v>40</v>
      </c>
      <c r="AI964" s="53" t="s">
        <v>66</v>
      </c>
      <c r="AJ964" s="79">
        <v>4.5004000000000002E-2</v>
      </c>
      <c r="AK964" s="57">
        <f t="shared" si="39"/>
        <v>3</v>
      </c>
    </row>
    <row r="965" spans="28:37" x14ac:dyDescent="0.25">
      <c r="AB965" s="60">
        <v>2021</v>
      </c>
      <c r="AC965" s="53" t="s">
        <v>62</v>
      </c>
      <c r="AD965" s="53" t="s">
        <v>78</v>
      </c>
      <c r="AE965" s="80">
        <v>4.0510999999999998E-2</v>
      </c>
      <c r="AG965" s="60">
        <v>2018</v>
      </c>
      <c r="AH965" s="53" t="s">
        <v>44</v>
      </c>
      <c r="AI965" s="53" t="s">
        <v>66</v>
      </c>
      <c r="AJ965" s="79">
        <v>4.4738E-2</v>
      </c>
      <c r="AK965" s="57">
        <f t="shared" si="39"/>
        <v>4</v>
      </c>
    </row>
    <row r="966" spans="28:37" x14ac:dyDescent="0.25">
      <c r="AB966" s="60">
        <v>2021</v>
      </c>
      <c r="AC966" s="53" t="s">
        <v>62</v>
      </c>
      <c r="AD966" s="53" t="s">
        <v>79</v>
      </c>
      <c r="AE966" s="80">
        <v>0.36599999999999999</v>
      </c>
      <c r="AG966" s="60">
        <v>2018</v>
      </c>
      <c r="AH966" s="53" t="s">
        <v>48</v>
      </c>
      <c r="AI966" s="53" t="s">
        <v>66</v>
      </c>
      <c r="AJ966" s="79">
        <v>4.4684000000000001E-2</v>
      </c>
      <c r="AK966" s="57">
        <f t="shared" si="39"/>
        <v>5</v>
      </c>
    </row>
    <row r="967" spans="28:37" x14ac:dyDescent="0.25">
      <c r="AB967" s="60">
        <v>2021</v>
      </c>
      <c r="AC967" s="53" t="s">
        <v>62</v>
      </c>
      <c r="AD967" s="53" t="s">
        <v>80</v>
      </c>
      <c r="AE967" s="80">
        <v>5.9090000000000005E-5</v>
      </c>
      <c r="AG967" s="60">
        <v>2018</v>
      </c>
      <c r="AH967" s="53" t="s">
        <v>52</v>
      </c>
      <c r="AI967" s="53" t="s">
        <v>66</v>
      </c>
      <c r="AJ967" s="79">
        <v>4.4743000000000005E-2</v>
      </c>
      <c r="AK967" s="57">
        <f t="shared" si="39"/>
        <v>6</v>
      </c>
    </row>
    <row r="968" spans="28:37" x14ac:dyDescent="0.25">
      <c r="AB968" s="60">
        <v>2021</v>
      </c>
      <c r="AC968" s="53" t="s">
        <v>65</v>
      </c>
      <c r="AD968" s="53" t="s">
        <v>46</v>
      </c>
      <c r="AE968" s="80">
        <v>1.5463</v>
      </c>
      <c r="AG968" s="60">
        <v>2018</v>
      </c>
      <c r="AH968" s="53" t="s">
        <v>56</v>
      </c>
      <c r="AI968" s="53" t="s">
        <v>66</v>
      </c>
      <c r="AJ968" s="79">
        <v>4.4458000000000004E-2</v>
      </c>
      <c r="AK968" s="57">
        <f t="shared" si="39"/>
        <v>7</v>
      </c>
    </row>
    <row r="969" spans="28:37" x14ac:dyDescent="0.25">
      <c r="AB969" s="60">
        <v>2021</v>
      </c>
      <c r="AC969" s="53" t="s">
        <v>65</v>
      </c>
      <c r="AD969" s="53" t="s">
        <v>71</v>
      </c>
      <c r="AE969" s="80">
        <v>1.8230999999999999</v>
      </c>
      <c r="AG969" s="60">
        <v>2018</v>
      </c>
      <c r="AH969" s="53" t="s">
        <v>58</v>
      </c>
      <c r="AI969" s="53" t="s">
        <v>66</v>
      </c>
      <c r="AJ969" s="79">
        <v>4.4534000000000004E-2</v>
      </c>
      <c r="AK969" s="57">
        <f t="shared" si="39"/>
        <v>8</v>
      </c>
    </row>
    <row r="970" spans="28:37" x14ac:dyDescent="0.25">
      <c r="AB970" s="60">
        <v>2021</v>
      </c>
      <c r="AC970" s="53" t="s">
        <v>65</v>
      </c>
      <c r="AD970" s="53" t="s">
        <v>5</v>
      </c>
      <c r="AE970" s="80">
        <v>1.3686</v>
      </c>
      <c r="AG970" s="60">
        <v>2018</v>
      </c>
      <c r="AH970" s="53" t="s">
        <v>60</v>
      </c>
      <c r="AI970" s="53" t="s">
        <v>66</v>
      </c>
      <c r="AJ970" s="79">
        <v>4.4843000000000001E-2</v>
      </c>
      <c r="AK970" s="57">
        <f t="shared" si="39"/>
        <v>9</v>
      </c>
    </row>
    <row r="971" spans="28:37" x14ac:dyDescent="0.25">
      <c r="AB971" s="60">
        <v>2021</v>
      </c>
      <c r="AC971" s="53" t="s">
        <v>65</v>
      </c>
      <c r="AD971" s="53" t="s">
        <v>33</v>
      </c>
      <c r="AE971" s="80">
        <v>0.9779000000000001</v>
      </c>
      <c r="AG971" s="60">
        <v>2018</v>
      </c>
      <c r="AH971" s="53" t="s">
        <v>62</v>
      </c>
      <c r="AI971" s="53" t="s">
        <v>66</v>
      </c>
      <c r="AJ971" s="79">
        <v>4.4810999999999997E-2</v>
      </c>
      <c r="AK971" s="57">
        <f t="shared" si="39"/>
        <v>10</v>
      </c>
    </row>
    <row r="972" spans="28:37" x14ac:dyDescent="0.25">
      <c r="AB972" s="60">
        <v>2021</v>
      </c>
      <c r="AC972" s="53" t="s">
        <v>65</v>
      </c>
      <c r="AD972" s="53" t="s">
        <v>38</v>
      </c>
      <c r="AE972" s="80">
        <v>1.0745</v>
      </c>
      <c r="AG972" s="60">
        <v>2018</v>
      </c>
      <c r="AH972" s="53" t="s">
        <v>65</v>
      </c>
      <c r="AI972" s="53" t="s">
        <v>66</v>
      </c>
      <c r="AJ972" s="79">
        <v>4.4463999999999997E-2</v>
      </c>
      <c r="AK972" s="57">
        <f t="shared" si="39"/>
        <v>11</v>
      </c>
    </row>
    <row r="973" spans="28:37" x14ac:dyDescent="0.25">
      <c r="AB973" s="60">
        <v>2021</v>
      </c>
      <c r="AC973" s="53" t="s">
        <v>65</v>
      </c>
      <c r="AD973" s="53" t="s">
        <v>42</v>
      </c>
      <c r="AE973" s="80">
        <v>0.21479999999999999</v>
      </c>
      <c r="AG973" s="60">
        <v>2018</v>
      </c>
      <c r="AH973" s="53" t="s">
        <v>11</v>
      </c>
      <c r="AI973" s="53" t="s">
        <v>66</v>
      </c>
      <c r="AJ973" s="79">
        <v>4.4654999999999993E-2</v>
      </c>
      <c r="AK973" s="57">
        <f t="shared" si="39"/>
        <v>12</v>
      </c>
    </row>
    <row r="974" spans="28:37" x14ac:dyDescent="0.25">
      <c r="AB974" s="60">
        <v>2021</v>
      </c>
      <c r="AC974" s="53" t="s">
        <v>65</v>
      </c>
      <c r="AD974" s="53" t="s">
        <v>50</v>
      </c>
      <c r="AE974" s="80">
        <v>0.17550000000000002</v>
      </c>
      <c r="AG974" s="60">
        <v>2019</v>
      </c>
      <c r="AH974" s="53" t="s">
        <v>8</v>
      </c>
      <c r="AI974" s="53" t="s">
        <v>66</v>
      </c>
      <c r="AJ974" s="79">
        <v>4.3840000000000004E-2</v>
      </c>
      <c r="AK974" s="57">
        <f t="shared" si="39"/>
        <v>1</v>
      </c>
    </row>
    <row r="975" spans="28:37" x14ac:dyDescent="0.25">
      <c r="AB975" s="60">
        <v>2021</v>
      </c>
      <c r="AC975" s="53" t="s">
        <v>65</v>
      </c>
      <c r="AD975" s="53" t="s">
        <v>54</v>
      </c>
      <c r="AE975" s="80">
        <v>1.8260999999999999E-2</v>
      </c>
      <c r="AG975" s="60">
        <v>2019</v>
      </c>
      <c r="AH975" s="53" t="s">
        <v>36</v>
      </c>
      <c r="AI975" s="53" t="s">
        <v>66</v>
      </c>
      <c r="AJ975" s="79">
        <v>4.3779999999999999E-2</v>
      </c>
      <c r="AK975" s="57">
        <f t="shared" si="39"/>
        <v>2</v>
      </c>
    </row>
    <row r="976" spans="28:37" x14ac:dyDescent="0.25">
      <c r="AB976" s="60">
        <v>2021</v>
      </c>
      <c r="AC976" s="53" t="s">
        <v>65</v>
      </c>
      <c r="AD976" s="53" t="s">
        <v>57</v>
      </c>
      <c r="AE976" s="80">
        <v>9.5619999999999996E-5</v>
      </c>
      <c r="AG976" s="60">
        <v>2019</v>
      </c>
      <c r="AH976" s="53" t="s">
        <v>40</v>
      </c>
      <c r="AI976" s="53" t="s">
        <v>66</v>
      </c>
      <c r="AJ976" s="79">
        <v>4.3990999999999995E-2</v>
      </c>
      <c r="AK976" s="57">
        <f t="shared" si="39"/>
        <v>3</v>
      </c>
    </row>
    <row r="977" spans="28:37" x14ac:dyDescent="0.25">
      <c r="AB977" s="60">
        <v>2021</v>
      </c>
      <c r="AC977" s="53" t="s">
        <v>65</v>
      </c>
      <c r="AD977" s="53" t="s">
        <v>59</v>
      </c>
      <c r="AE977" s="80">
        <v>1.2041999999999999E-2</v>
      </c>
      <c r="AG977" s="60">
        <v>2019</v>
      </c>
      <c r="AH977" s="53" t="s">
        <v>44</v>
      </c>
      <c r="AI977" s="53" t="s">
        <v>66</v>
      </c>
      <c r="AJ977" s="79">
        <v>4.4042999999999999E-2</v>
      </c>
      <c r="AK977" s="57">
        <f t="shared" si="39"/>
        <v>4</v>
      </c>
    </row>
    <row r="978" spans="28:37" x14ac:dyDescent="0.25">
      <c r="AB978" s="60">
        <v>2021</v>
      </c>
      <c r="AC978" s="53" t="s">
        <v>65</v>
      </c>
      <c r="AD978" s="53" t="s">
        <v>61</v>
      </c>
      <c r="AE978" s="80">
        <v>1.152E-3</v>
      </c>
      <c r="AG978" s="60">
        <v>2019</v>
      </c>
      <c r="AH978" s="53" t="s">
        <v>48</v>
      </c>
      <c r="AI978" s="53" t="s">
        <v>66</v>
      </c>
      <c r="AJ978" s="79">
        <v>4.3621E-2</v>
      </c>
      <c r="AK978" s="57">
        <f t="shared" si="39"/>
        <v>5</v>
      </c>
    </row>
    <row r="979" spans="28:37" x14ac:dyDescent="0.25">
      <c r="AB979" s="60">
        <v>2021</v>
      </c>
      <c r="AC979" s="53" t="s">
        <v>65</v>
      </c>
      <c r="AD979" s="53" t="s">
        <v>64</v>
      </c>
      <c r="AE979" s="80">
        <v>0.32380000000000003</v>
      </c>
      <c r="AG979" s="60">
        <v>2019</v>
      </c>
      <c r="AH979" s="53" t="s">
        <v>52</v>
      </c>
      <c r="AI979" s="53" t="s">
        <v>66</v>
      </c>
      <c r="AJ979" s="79">
        <v>4.3670999999999995E-2</v>
      </c>
      <c r="AK979" s="57">
        <f t="shared" si="39"/>
        <v>6</v>
      </c>
    </row>
    <row r="980" spans="28:37" x14ac:dyDescent="0.25">
      <c r="AB980" s="60">
        <v>2021</v>
      </c>
      <c r="AC980" s="53" t="s">
        <v>65</v>
      </c>
      <c r="AD980" s="53" t="s">
        <v>66</v>
      </c>
      <c r="AE980" s="80">
        <v>4.9328000000000004E-2</v>
      </c>
      <c r="AG980" s="60">
        <v>2019</v>
      </c>
      <c r="AH980" s="53" t="s">
        <v>56</v>
      </c>
      <c r="AI980" s="53" t="s">
        <v>66</v>
      </c>
      <c r="AJ980" s="79">
        <v>4.4062999999999998E-2</v>
      </c>
      <c r="AK980" s="57">
        <f t="shared" si="39"/>
        <v>7</v>
      </c>
    </row>
    <row r="981" spans="28:37" x14ac:dyDescent="0.25">
      <c r="AB981" s="60">
        <v>2021</v>
      </c>
      <c r="AC981" s="53" t="s">
        <v>65</v>
      </c>
      <c r="AD981" s="53" t="s">
        <v>67</v>
      </c>
      <c r="AE981" s="80">
        <v>0.93440000000000001</v>
      </c>
      <c r="AG981" s="60">
        <v>2019</v>
      </c>
      <c r="AH981" s="53" t="s">
        <v>58</v>
      </c>
      <c r="AI981" s="53" t="s">
        <v>66</v>
      </c>
      <c r="AJ981" s="79">
        <v>4.4298999999999998E-2</v>
      </c>
      <c r="AK981" s="57">
        <f t="shared" si="39"/>
        <v>8</v>
      </c>
    </row>
    <row r="982" spans="28:37" x14ac:dyDescent="0.25">
      <c r="AB982" s="60">
        <v>2021</v>
      </c>
      <c r="AC982" s="53" t="s">
        <v>65</v>
      </c>
      <c r="AD982" s="53" t="s">
        <v>69</v>
      </c>
      <c r="AE982" s="80">
        <v>2.7212999999999998E-2</v>
      </c>
      <c r="AG982" s="60">
        <v>2019</v>
      </c>
      <c r="AH982" s="53" t="s">
        <v>60</v>
      </c>
      <c r="AI982" s="53" t="s">
        <v>66</v>
      </c>
      <c r="AJ982" s="79">
        <v>4.4511000000000002E-2</v>
      </c>
      <c r="AK982" s="57">
        <f t="shared" si="39"/>
        <v>9</v>
      </c>
    </row>
    <row r="983" spans="28:37" x14ac:dyDescent="0.25">
      <c r="AB983" s="60">
        <v>2021</v>
      </c>
      <c r="AC983" s="53" t="s">
        <v>65</v>
      </c>
      <c r="AD983" s="53" t="s">
        <v>73</v>
      </c>
      <c r="AE983" s="80">
        <v>0.373</v>
      </c>
      <c r="AG983" s="60">
        <v>2019</v>
      </c>
      <c r="AH983" s="53" t="s">
        <v>62</v>
      </c>
      <c r="AI983" s="53" t="s">
        <v>66</v>
      </c>
      <c r="AJ983" s="79">
        <v>4.4785999999999999E-2</v>
      </c>
      <c r="AK983" s="57">
        <f t="shared" si="39"/>
        <v>10</v>
      </c>
    </row>
    <row r="984" spans="28:37" x14ac:dyDescent="0.25">
      <c r="AB984" s="60">
        <v>2021</v>
      </c>
      <c r="AC984" s="53" t="s">
        <v>65</v>
      </c>
      <c r="AD984" s="53" t="s">
        <v>75</v>
      </c>
      <c r="AE984" s="80">
        <v>0.36479999999999996</v>
      </c>
      <c r="AG984" s="60">
        <v>2019</v>
      </c>
      <c r="AH984" s="53" t="s">
        <v>65</v>
      </c>
      <c r="AI984" s="53" t="s">
        <v>66</v>
      </c>
      <c r="AJ984" s="79">
        <v>4.4763999999999998E-2</v>
      </c>
      <c r="AK984" s="57">
        <f t="shared" si="39"/>
        <v>11</v>
      </c>
    </row>
    <row r="985" spans="28:37" x14ac:dyDescent="0.25">
      <c r="AB985" s="60">
        <v>2021</v>
      </c>
      <c r="AC985" s="53" t="s">
        <v>65</v>
      </c>
      <c r="AD985" s="53" t="s">
        <v>76</v>
      </c>
      <c r="AE985" s="80">
        <v>1.4834000000000001</v>
      </c>
      <c r="AG985" s="60">
        <v>2019</v>
      </c>
      <c r="AH985" s="53" t="s">
        <v>11</v>
      </c>
      <c r="AI985" s="53" t="s">
        <v>66</v>
      </c>
      <c r="AJ985" s="79">
        <v>4.4912000000000001E-2</v>
      </c>
      <c r="AK985" s="57">
        <f t="shared" si="39"/>
        <v>12</v>
      </c>
    </row>
    <row r="986" spans="28:37" x14ac:dyDescent="0.25">
      <c r="AB986" s="60">
        <v>2021</v>
      </c>
      <c r="AC986" s="53" t="s">
        <v>65</v>
      </c>
      <c r="AD986" s="53" t="s">
        <v>78</v>
      </c>
      <c r="AE986" s="80">
        <v>4.0591999999999996E-2</v>
      </c>
      <c r="AG986" s="60">
        <v>2020</v>
      </c>
      <c r="AH986" s="53" t="s">
        <v>8</v>
      </c>
      <c r="AI986" s="53" t="s">
        <v>66</v>
      </c>
      <c r="AJ986" s="80">
        <v>4.5038000000000002E-2</v>
      </c>
      <c r="AK986" s="57">
        <f t="shared" si="39"/>
        <v>1</v>
      </c>
    </row>
    <row r="987" spans="28:37" x14ac:dyDescent="0.25">
      <c r="AB987" s="60">
        <v>2021</v>
      </c>
      <c r="AC987" s="53" t="s">
        <v>65</v>
      </c>
      <c r="AD987" s="53" t="s">
        <v>79</v>
      </c>
      <c r="AE987" s="80">
        <v>0.37259999999999999</v>
      </c>
      <c r="AG987" s="60">
        <v>2020</v>
      </c>
      <c r="AH987" s="53" t="s">
        <v>36</v>
      </c>
      <c r="AI987" s="53" t="s">
        <v>66</v>
      </c>
      <c r="AJ987" s="80">
        <v>4.6096999999999999E-2</v>
      </c>
      <c r="AK987" s="57">
        <f t="shared" si="39"/>
        <v>2</v>
      </c>
    </row>
    <row r="988" spans="28:37" x14ac:dyDescent="0.25">
      <c r="AB988" s="60">
        <v>2021</v>
      </c>
      <c r="AC988" s="53" t="s">
        <v>65</v>
      </c>
      <c r="AD988" s="53" t="s">
        <v>80</v>
      </c>
      <c r="AE988" s="80">
        <v>6.0219999999999996E-5</v>
      </c>
      <c r="AG988" s="60">
        <v>2020</v>
      </c>
      <c r="AH988" s="53" t="s">
        <v>40</v>
      </c>
      <c r="AI988" s="53" t="s">
        <v>66</v>
      </c>
      <c r="AJ988" s="80">
        <v>4.7085000000000002E-2</v>
      </c>
      <c r="AK988" s="57">
        <f t="shared" si="39"/>
        <v>3</v>
      </c>
    </row>
    <row r="989" spans="28:37" x14ac:dyDescent="0.25">
      <c r="AB989" s="60">
        <v>2021</v>
      </c>
      <c r="AC989" s="53" t="s">
        <v>11</v>
      </c>
      <c r="AD989" s="53" t="s">
        <v>46</v>
      </c>
      <c r="AE989" s="80">
        <v>1.5295000000000001</v>
      </c>
      <c r="AG989" s="60">
        <v>2020</v>
      </c>
      <c r="AH989" s="53" t="s">
        <v>44</v>
      </c>
      <c r="AI989" s="53" t="s">
        <v>66</v>
      </c>
      <c r="AJ989" s="80">
        <v>4.7351999999999998E-2</v>
      </c>
      <c r="AK989" s="57">
        <f t="shared" si="39"/>
        <v>4</v>
      </c>
    </row>
    <row r="990" spans="28:37" x14ac:dyDescent="0.25">
      <c r="AB990" s="60">
        <v>2021</v>
      </c>
      <c r="AC990" s="53" t="s">
        <v>11</v>
      </c>
      <c r="AD990" s="53" t="s">
        <v>71</v>
      </c>
      <c r="AE990" s="80">
        <v>1.8244</v>
      </c>
      <c r="AG990" s="60">
        <v>2020</v>
      </c>
      <c r="AH990" s="53" t="s">
        <v>48</v>
      </c>
      <c r="AI990" s="53" t="s">
        <v>66</v>
      </c>
      <c r="AJ990" s="79">
        <v>4.7154000000000001E-2</v>
      </c>
      <c r="AK990" s="57">
        <f t="shared" si="39"/>
        <v>5</v>
      </c>
    </row>
    <row r="991" spans="28:37" x14ac:dyDescent="0.25">
      <c r="AB991" s="60">
        <v>2021</v>
      </c>
      <c r="AC991" s="53" t="s">
        <v>11</v>
      </c>
      <c r="AD991" s="53" t="s">
        <v>5</v>
      </c>
      <c r="AE991" s="80">
        <v>1.3516999999999999</v>
      </c>
      <c r="AG991" s="60">
        <v>2020</v>
      </c>
      <c r="AH991" s="53" t="s">
        <v>52</v>
      </c>
      <c r="AI991" s="53" t="s">
        <v>66</v>
      </c>
      <c r="AJ991" s="80">
        <v>4.7373000000000005E-2</v>
      </c>
      <c r="AK991" s="57">
        <f t="shared" si="39"/>
        <v>6</v>
      </c>
    </row>
    <row r="992" spans="28:37" x14ac:dyDescent="0.25">
      <c r="AB992" s="60">
        <v>2021</v>
      </c>
      <c r="AC992" s="53" t="s">
        <v>11</v>
      </c>
      <c r="AD992" s="53" t="s">
        <v>33</v>
      </c>
      <c r="AE992" s="80">
        <v>0.98030000000000006</v>
      </c>
      <c r="AG992" s="60">
        <v>2020</v>
      </c>
      <c r="AH992" s="53" t="s">
        <v>56</v>
      </c>
      <c r="AI992" s="53" t="s">
        <v>66</v>
      </c>
      <c r="AJ992" s="79">
        <v>4.6940999999999997E-2</v>
      </c>
      <c r="AK992" s="57">
        <f t="shared" si="39"/>
        <v>7</v>
      </c>
    </row>
    <row r="993" spans="28:37" x14ac:dyDescent="0.25">
      <c r="AB993" s="60">
        <v>2021</v>
      </c>
      <c r="AC993" s="53" t="s">
        <v>11</v>
      </c>
      <c r="AD993" s="53" t="s">
        <v>38</v>
      </c>
      <c r="AE993" s="80">
        <v>1.0605</v>
      </c>
      <c r="AG993" s="60">
        <v>2020</v>
      </c>
      <c r="AH993" s="53" t="s">
        <v>58</v>
      </c>
      <c r="AI993" s="53" t="s">
        <v>66</v>
      </c>
      <c r="AJ993" s="79">
        <v>4.6243999999999993E-2</v>
      </c>
      <c r="AK993" s="57">
        <f t="shared" si="39"/>
        <v>8</v>
      </c>
    </row>
    <row r="994" spans="28:37" x14ac:dyDescent="0.25">
      <c r="AB994" s="60">
        <v>2021</v>
      </c>
      <c r="AC994" s="53" t="s">
        <v>11</v>
      </c>
      <c r="AD994" s="53" t="s">
        <v>42</v>
      </c>
      <c r="AE994" s="80">
        <v>0.21210000000000001</v>
      </c>
      <c r="AG994" s="60">
        <v>2020</v>
      </c>
      <c r="AH994" s="53" t="s">
        <v>60</v>
      </c>
      <c r="AI994" s="53" t="s">
        <v>66</v>
      </c>
      <c r="AJ994" s="79">
        <v>4.7237000000000001E-2</v>
      </c>
      <c r="AK994" s="57">
        <f t="shared" si="39"/>
        <v>9</v>
      </c>
    </row>
    <row r="995" spans="28:37" x14ac:dyDescent="0.25">
      <c r="AB995" s="60">
        <v>2021</v>
      </c>
      <c r="AC995" s="53" t="s">
        <v>11</v>
      </c>
      <c r="AD995" s="53" t="s">
        <v>50</v>
      </c>
      <c r="AE995" s="80">
        <v>0.17329999999999998</v>
      </c>
      <c r="AG995" s="60">
        <v>2020</v>
      </c>
      <c r="AH995" s="53" t="s">
        <v>62</v>
      </c>
      <c r="AI995" s="53" t="s">
        <v>66</v>
      </c>
      <c r="AJ995" s="79">
        <v>4.7712999999999998E-2</v>
      </c>
      <c r="AK995" s="57">
        <f t="shared" si="39"/>
        <v>10</v>
      </c>
    </row>
    <row r="996" spans="28:37" x14ac:dyDescent="0.25">
      <c r="AB996" s="60">
        <v>2021</v>
      </c>
      <c r="AC996" s="53" t="s">
        <v>11</v>
      </c>
      <c r="AD996" s="53" t="s">
        <v>54</v>
      </c>
      <c r="AE996" s="80">
        <v>1.8159999999999999E-2</v>
      </c>
      <c r="AG996" s="60">
        <v>2020</v>
      </c>
      <c r="AH996" s="53" t="s">
        <v>65</v>
      </c>
      <c r="AI996" s="53" t="s">
        <v>66</v>
      </c>
      <c r="AJ996" s="79">
        <v>4.6844999999999998E-2</v>
      </c>
      <c r="AK996" s="57">
        <f t="shared" si="39"/>
        <v>11</v>
      </c>
    </row>
    <row r="997" spans="28:37" x14ac:dyDescent="0.25">
      <c r="AB997" s="60">
        <v>2021</v>
      </c>
      <c r="AC997" s="53" t="s">
        <v>11</v>
      </c>
      <c r="AD997" s="53" t="s">
        <v>57</v>
      </c>
      <c r="AE997" s="80">
        <v>9.4680000000000008E-5</v>
      </c>
      <c r="AG997" s="60">
        <v>2020</v>
      </c>
      <c r="AH997" s="53" t="s">
        <v>11</v>
      </c>
      <c r="AI997" s="53" t="s">
        <v>66</v>
      </c>
      <c r="AJ997" s="79">
        <v>4.7100000000000003E-2</v>
      </c>
      <c r="AK997" s="57">
        <f t="shared" si="39"/>
        <v>12</v>
      </c>
    </row>
    <row r="998" spans="28:37" x14ac:dyDescent="0.25">
      <c r="AB998" s="60">
        <v>2021</v>
      </c>
      <c r="AC998" s="53" t="s">
        <v>11</v>
      </c>
      <c r="AD998" s="53" t="s">
        <v>59</v>
      </c>
      <c r="AE998" s="80">
        <v>1.1744000000000001E-2</v>
      </c>
      <c r="AG998" s="60">
        <v>2021</v>
      </c>
      <c r="AH998" s="53" t="s">
        <v>8</v>
      </c>
      <c r="AI998" s="53" t="s">
        <v>66</v>
      </c>
      <c r="AJ998" s="81">
        <v>4.7493999999999995E-2</v>
      </c>
      <c r="AK998" s="57">
        <f t="shared" si="39"/>
        <v>1</v>
      </c>
    </row>
    <row r="999" spans="28:37" x14ac:dyDescent="0.25">
      <c r="AB999" s="60">
        <v>2021</v>
      </c>
      <c r="AC999" s="53" t="s">
        <v>11</v>
      </c>
      <c r="AD999" s="53" t="s">
        <v>61</v>
      </c>
      <c r="AE999" s="80">
        <v>1.1349999999999999E-3</v>
      </c>
      <c r="AG999" s="60">
        <v>2021</v>
      </c>
      <c r="AH999" s="53" t="s">
        <v>36</v>
      </c>
      <c r="AI999" s="53" t="s">
        <v>66</v>
      </c>
      <c r="AJ999" s="81">
        <v>4.7727000000000006E-2</v>
      </c>
      <c r="AK999" s="57">
        <f t="shared" si="39"/>
        <v>2</v>
      </c>
    </row>
    <row r="1000" spans="28:37" x14ac:dyDescent="0.25">
      <c r="AB1000" s="60">
        <v>2021</v>
      </c>
      <c r="AC1000" s="53" t="s">
        <v>11</v>
      </c>
      <c r="AD1000" s="53" t="s">
        <v>64</v>
      </c>
      <c r="AE1000" s="80">
        <v>0.32369999999999999</v>
      </c>
      <c r="AG1000" s="60">
        <v>2021</v>
      </c>
      <c r="AH1000" s="53" t="s">
        <v>40</v>
      </c>
      <c r="AI1000" s="53" t="s">
        <v>66</v>
      </c>
      <c r="AJ1000" s="81">
        <v>4.7233999999999998E-2</v>
      </c>
      <c r="AK1000" s="57">
        <f t="shared" si="39"/>
        <v>3</v>
      </c>
    </row>
    <row r="1001" spans="28:37" x14ac:dyDescent="0.25">
      <c r="AB1001" s="60">
        <v>2021</v>
      </c>
      <c r="AC1001" s="53" t="s">
        <v>11</v>
      </c>
      <c r="AD1001" s="53" t="s">
        <v>66</v>
      </c>
      <c r="AE1001" s="80">
        <v>4.8680000000000001E-2</v>
      </c>
      <c r="AG1001" s="60">
        <v>2021</v>
      </c>
      <c r="AH1001" s="53" t="s">
        <v>44</v>
      </c>
      <c r="AI1001" s="53" t="s">
        <v>66</v>
      </c>
      <c r="AJ1001" s="81">
        <v>4.7539999999999999E-2</v>
      </c>
      <c r="AK1001" s="57">
        <f t="shared" si="39"/>
        <v>4</v>
      </c>
    </row>
    <row r="1002" spans="28:37" x14ac:dyDescent="0.25">
      <c r="AB1002" s="60">
        <v>2021</v>
      </c>
      <c r="AC1002" s="53" t="s">
        <v>11</v>
      </c>
      <c r="AD1002" s="53" t="s">
        <v>67</v>
      </c>
      <c r="AE1002" s="80">
        <v>0.92220000000000002</v>
      </c>
      <c r="AG1002" s="60">
        <v>2021</v>
      </c>
      <c r="AH1002" s="53" t="s">
        <v>48</v>
      </c>
      <c r="AI1002" s="53" t="s">
        <v>66</v>
      </c>
      <c r="AJ1002" s="81">
        <v>4.7857999999999998E-2</v>
      </c>
      <c r="AK1002" s="57">
        <f t="shared" si="39"/>
        <v>5</v>
      </c>
    </row>
    <row r="1003" spans="28:37" x14ac:dyDescent="0.25">
      <c r="AB1003" s="60">
        <v>2021</v>
      </c>
      <c r="AC1003" s="53" t="s">
        <v>11</v>
      </c>
      <c r="AD1003" s="53" t="s">
        <v>69</v>
      </c>
      <c r="AE1003" s="80">
        <v>2.6509000000000001E-2</v>
      </c>
      <c r="AG1003" s="60">
        <v>2021</v>
      </c>
      <c r="AH1003" s="53" t="s">
        <v>52</v>
      </c>
      <c r="AI1003" s="53" t="s">
        <v>66</v>
      </c>
      <c r="AJ1003" s="81">
        <v>4.8166E-2</v>
      </c>
      <c r="AK1003" s="57">
        <f t="shared" si="39"/>
        <v>6</v>
      </c>
    </row>
    <row r="1004" spans="28:37" x14ac:dyDescent="0.25">
      <c r="AB1004" s="60">
        <v>2021</v>
      </c>
      <c r="AC1004" s="53" t="s">
        <v>11</v>
      </c>
      <c r="AD1004" s="53" t="s">
        <v>73</v>
      </c>
      <c r="AE1004" s="80">
        <v>0.37119999999999997</v>
      </c>
      <c r="AG1004" s="60">
        <v>2021</v>
      </c>
      <c r="AH1004" s="53" t="s">
        <v>56</v>
      </c>
      <c r="AI1004" s="53" t="s">
        <v>66</v>
      </c>
      <c r="AJ1004" s="80">
        <v>4.8438999999999996E-2</v>
      </c>
      <c r="AK1004" s="57">
        <f t="shared" si="39"/>
        <v>7</v>
      </c>
    </row>
    <row r="1005" spans="28:37" x14ac:dyDescent="0.25">
      <c r="AB1005" s="60">
        <v>2021</v>
      </c>
      <c r="AC1005" s="53" t="s">
        <v>11</v>
      </c>
      <c r="AD1005" s="53" t="s">
        <v>75</v>
      </c>
      <c r="AE1005" s="80">
        <v>0.36</v>
      </c>
      <c r="AG1005" s="60">
        <v>2021</v>
      </c>
      <c r="AH1005" s="53" t="s">
        <v>58</v>
      </c>
      <c r="AI1005" s="53" t="s">
        <v>66</v>
      </c>
      <c r="AJ1005" s="80">
        <v>4.8453999999999997E-2</v>
      </c>
      <c r="AK1005" s="57">
        <f t="shared" si="39"/>
        <v>8</v>
      </c>
    </row>
    <row r="1006" spans="28:37" x14ac:dyDescent="0.25">
      <c r="AB1006" s="60">
        <v>2021</v>
      </c>
      <c r="AC1006" s="53" t="s">
        <v>11</v>
      </c>
      <c r="AD1006" s="53" t="s">
        <v>76</v>
      </c>
      <c r="AE1006" s="80">
        <v>1.4783000000000002</v>
      </c>
      <c r="AG1006" s="60">
        <v>2021</v>
      </c>
      <c r="AH1006" s="53" t="s">
        <v>60</v>
      </c>
      <c r="AI1006" s="53" t="s">
        <v>66</v>
      </c>
      <c r="AJ1006" s="80">
        <v>4.8825E-2</v>
      </c>
      <c r="AK1006" s="57">
        <f t="shared" si="39"/>
        <v>9</v>
      </c>
    </row>
    <row r="1007" spans="28:37" x14ac:dyDescent="0.25">
      <c r="AB1007" s="60">
        <v>2021</v>
      </c>
      <c r="AC1007" s="53" t="s">
        <v>11</v>
      </c>
      <c r="AD1007" s="53" t="s">
        <v>78</v>
      </c>
      <c r="AE1007" s="80">
        <v>4.0583999999999995E-2</v>
      </c>
      <c r="AG1007" s="60">
        <v>2021</v>
      </c>
      <c r="AH1007" s="53" t="s">
        <v>62</v>
      </c>
      <c r="AI1007" s="53" t="s">
        <v>66</v>
      </c>
      <c r="AJ1007" s="80">
        <v>4.8334000000000002E-2</v>
      </c>
      <c r="AK1007" s="57">
        <f t="shared" si="39"/>
        <v>10</v>
      </c>
    </row>
    <row r="1008" spans="28:37" x14ac:dyDescent="0.25">
      <c r="AB1008" s="60">
        <v>2021</v>
      </c>
      <c r="AC1008" s="53" t="s">
        <v>11</v>
      </c>
      <c r="AD1008" s="53" t="s">
        <v>79</v>
      </c>
      <c r="AE1008" s="80">
        <v>0.36799999999999999</v>
      </c>
      <c r="AG1008" s="60">
        <v>2021</v>
      </c>
      <c r="AH1008" s="53" t="s">
        <v>65</v>
      </c>
      <c r="AI1008" s="53" t="s">
        <v>66</v>
      </c>
      <c r="AJ1008" s="80">
        <v>4.9328000000000004E-2</v>
      </c>
      <c r="AK1008" s="57">
        <f t="shared" si="39"/>
        <v>11</v>
      </c>
    </row>
    <row r="1009" spans="28:37" x14ac:dyDescent="0.25">
      <c r="AB1009" s="60">
        <v>2021</v>
      </c>
      <c r="AC1009" s="53" t="s">
        <v>11</v>
      </c>
      <c r="AD1009" s="53" t="s">
        <v>80</v>
      </c>
      <c r="AE1009" s="80">
        <v>5.931E-5</v>
      </c>
      <c r="AG1009" s="60">
        <v>2021</v>
      </c>
      <c r="AH1009" s="53" t="s">
        <v>11</v>
      </c>
      <c r="AI1009" s="53" t="s">
        <v>66</v>
      </c>
      <c r="AJ1009" s="80">
        <v>4.8680000000000001E-2</v>
      </c>
      <c r="AK1009" s="57">
        <f t="shared" si="39"/>
        <v>12</v>
      </c>
    </row>
    <row r="1010" spans="28:37" x14ac:dyDescent="0.25">
      <c r="AB1010" s="60">
        <v>2022</v>
      </c>
      <c r="AC1010" s="53" t="s">
        <v>8</v>
      </c>
      <c r="AD1010" s="53" t="s">
        <v>46</v>
      </c>
      <c r="AE1010" s="80">
        <v>1.5130999999999999</v>
      </c>
      <c r="AG1010" s="60">
        <v>2022</v>
      </c>
      <c r="AH1010" s="53" t="s">
        <v>8</v>
      </c>
      <c r="AI1010" s="53" t="s">
        <v>66</v>
      </c>
      <c r="AJ1010" s="80">
        <v>4.8686E-2</v>
      </c>
      <c r="AK1010" s="57">
        <f t="shared" si="39"/>
        <v>1</v>
      </c>
    </row>
    <row r="1011" spans="28:37" x14ac:dyDescent="0.25">
      <c r="AB1011" s="60">
        <v>2022</v>
      </c>
      <c r="AC1011" s="53" t="s">
        <v>8</v>
      </c>
      <c r="AD1011" s="53" t="s">
        <v>71</v>
      </c>
      <c r="AE1011" s="80">
        <v>1.8180000000000001</v>
      </c>
      <c r="AG1011" s="60">
        <v>2022</v>
      </c>
      <c r="AH1011" s="53" t="s">
        <v>36</v>
      </c>
      <c r="AI1011" s="53" t="s">
        <v>66</v>
      </c>
      <c r="AJ1011" s="80">
        <v>4.8440000000000004E-2</v>
      </c>
      <c r="AK1011" s="57">
        <f t="shared" si="39"/>
        <v>2</v>
      </c>
    </row>
    <row r="1012" spans="28:37" x14ac:dyDescent="0.25">
      <c r="AB1012" s="60">
        <v>2022</v>
      </c>
      <c r="AC1012" s="53" t="s">
        <v>8</v>
      </c>
      <c r="AD1012" s="53" t="s">
        <v>5</v>
      </c>
      <c r="AE1012" s="80">
        <v>1.3556999999999999</v>
      </c>
      <c r="AG1012" s="60">
        <v>2022</v>
      </c>
      <c r="AH1012" s="53" t="s">
        <v>40</v>
      </c>
      <c r="AI1012" s="53" t="s">
        <v>66</v>
      </c>
      <c r="AJ1012" s="80">
        <v>4.7276999999999993E-2</v>
      </c>
      <c r="AK1012" s="57">
        <f t="shared" si="39"/>
        <v>3</v>
      </c>
    </row>
    <row r="1013" spans="28:37" x14ac:dyDescent="0.25">
      <c r="AB1013" s="60">
        <v>2022</v>
      </c>
      <c r="AC1013" s="53" t="s">
        <v>8</v>
      </c>
      <c r="AD1013" s="53" t="s">
        <v>33</v>
      </c>
      <c r="AE1013" s="80">
        <v>0.95</v>
      </c>
      <c r="AG1013" s="60">
        <v>2022</v>
      </c>
      <c r="AH1013" s="53" t="s">
        <v>44</v>
      </c>
      <c r="AI1013" s="53" t="s">
        <v>66</v>
      </c>
      <c r="AJ1013" s="80">
        <v>4.6959999999999995E-2</v>
      </c>
      <c r="AK1013" s="57">
        <f t="shared" si="39"/>
        <v>4</v>
      </c>
    </row>
    <row r="1014" spans="28:37" x14ac:dyDescent="0.25">
      <c r="AB1014" s="60">
        <v>2022</v>
      </c>
      <c r="AC1014" s="53" t="s">
        <v>8</v>
      </c>
      <c r="AD1014" s="53" t="s">
        <v>38</v>
      </c>
      <c r="AE1014" s="80">
        <v>1.0645</v>
      </c>
      <c r="AG1014" s="60">
        <v>2022</v>
      </c>
      <c r="AH1014" s="53" t="s">
        <v>48</v>
      </c>
      <c r="AI1014" s="53" t="s">
        <v>66</v>
      </c>
      <c r="AJ1014" s="80">
        <v>4.7114000000000003E-2</v>
      </c>
      <c r="AK1014" s="57">
        <f t="shared" si="39"/>
        <v>5</v>
      </c>
    </row>
    <row r="1015" spans="28:37" x14ac:dyDescent="0.25">
      <c r="AB1015" s="60">
        <v>2022</v>
      </c>
      <c r="AC1015" s="53" t="s">
        <v>8</v>
      </c>
      <c r="AD1015" s="53" t="s">
        <v>42</v>
      </c>
      <c r="AE1015" s="80">
        <v>0.21309999999999998</v>
      </c>
      <c r="AG1015" s="60">
        <v>2022</v>
      </c>
      <c r="AH1015" s="53" t="s">
        <v>52</v>
      </c>
      <c r="AI1015" s="53" t="s">
        <v>66</v>
      </c>
      <c r="AJ1015" s="80">
        <v>4.6765999999999995E-2</v>
      </c>
      <c r="AK1015" s="57">
        <f t="shared" si="39"/>
        <v>6</v>
      </c>
    </row>
    <row r="1016" spans="28:37" x14ac:dyDescent="0.25">
      <c r="AB1016" s="60">
        <v>2022</v>
      </c>
      <c r="AC1016" s="53" t="s">
        <v>8</v>
      </c>
      <c r="AD1016" s="53" t="s">
        <v>50</v>
      </c>
      <c r="AE1016" s="80">
        <v>0.1739</v>
      </c>
      <c r="AG1016" s="60">
        <v>2022</v>
      </c>
      <c r="AH1016" s="53" t="s">
        <v>56</v>
      </c>
      <c r="AI1016" s="53" t="s">
        <v>66</v>
      </c>
      <c r="AJ1016" s="80">
        <v>4.6016000000000001E-2</v>
      </c>
      <c r="AK1016" s="57">
        <f t="shared" si="39"/>
        <v>7</v>
      </c>
    </row>
    <row r="1017" spans="28:37" x14ac:dyDescent="0.25">
      <c r="AB1017" s="60">
        <v>2022</v>
      </c>
      <c r="AC1017" s="53" t="s">
        <v>8</v>
      </c>
      <c r="AD1017" s="53" t="s">
        <v>54</v>
      </c>
      <c r="AE1017" s="80">
        <v>1.8083000000000002E-2</v>
      </c>
      <c r="AG1017" s="60">
        <v>2022</v>
      </c>
      <c r="AH1017" s="53" t="s">
        <v>58</v>
      </c>
      <c r="AI1017" s="53" t="s">
        <v>66</v>
      </c>
      <c r="AJ1017" s="80">
        <v>4.5975999999999996E-2</v>
      </c>
      <c r="AK1017" s="57">
        <f t="shared" si="39"/>
        <v>8</v>
      </c>
    </row>
    <row r="1018" spans="28:37" x14ac:dyDescent="0.25">
      <c r="AB1018" s="60">
        <v>2022</v>
      </c>
      <c r="AC1018" s="53" t="s">
        <v>8</v>
      </c>
      <c r="AD1018" s="53" t="s">
        <v>57</v>
      </c>
      <c r="AE1018" s="80">
        <v>9.4149999999999998E-5</v>
      </c>
      <c r="AG1018" s="60">
        <v>2022</v>
      </c>
      <c r="AH1018" s="53" t="s">
        <v>60</v>
      </c>
      <c r="AI1018" s="53" t="s">
        <v>66</v>
      </c>
      <c r="AJ1018" s="80">
        <v>4.5166999999999999E-2</v>
      </c>
      <c r="AK1018" s="57">
        <f t="shared" si="39"/>
        <v>9</v>
      </c>
    </row>
    <row r="1019" spans="28:37" x14ac:dyDescent="0.25">
      <c r="AB1019" s="60">
        <v>2022</v>
      </c>
      <c r="AC1019" s="53" t="s">
        <v>8</v>
      </c>
      <c r="AD1019" s="53" t="s">
        <v>59</v>
      </c>
      <c r="AE1019" s="80">
        <v>1.1733E-2</v>
      </c>
      <c r="AG1019" s="60">
        <v>2022</v>
      </c>
      <c r="AH1019" s="53" t="s">
        <v>62</v>
      </c>
      <c r="AI1019" s="53" t="s">
        <v>66</v>
      </c>
      <c r="AJ1019" s="80">
        <v>4.3803000000000002E-2</v>
      </c>
      <c r="AK1019" s="57">
        <f t="shared" si="39"/>
        <v>10</v>
      </c>
    </row>
    <row r="1020" spans="28:37" x14ac:dyDescent="0.25">
      <c r="AB1020" s="60">
        <v>2022</v>
      </c>
      <c r="AC1020" s="53" t="s">
        <v>8</v>
      </c>
      <c r="AD1020" s="53" t="s">
        <v>61</v>
      </c>
      <c r="AE1020" s="80">
        <v>1.1200000000000001E-3</v>
      </c>
      <c r="AG1020" s="60">
        <v>2022</v>
      </c>
      <c r="AH1020" s="53" t="s">
        <v>65</v>
      </c>
      <c r="AI1020" s="53" t="s">
        <v>66</v>
      </c>
      <c r="AJ1020" s="80">
        <v>4.4507000000000005E-2</v>
      </c>
      <c r="AK1020" s="57">
        <f t="shared" si="39"/>
        <v>11</v>
      </c>
    </row>
    <row r="1021" spans="28:37" x14ac:dyDescent="0.25">
      <c r="AB1021" s="60">
        <v>2022</v>
      </c>
      <c r="AC1021" s="53" t="s">
        <v>8</v>
      </c>
      <c r="AD1021" s="53" t="s">
        <v>64</v>
      </c>
      <c r="AE1021" s="80">
        <v>0.3236</v>
      </c>
      <c r="AG1021" s="60">
        <v>2022</v>
      </c>
      <c r="AH1021" s="53" t="s">
        <v>11</v>
      </c>
      <c r="AI1021" s="53" t="s">
        <v>66</v>
      </c>
      <c r="AJ1021" s="79">
        <v>4.3646999999999998E-2</v>
      </c>
      <c r="AK1021" s="57">
        <f t="shared" si="39"/>
        <v>12</v>
      </c>
    </row>
    <row r="1022" spans="28:37" x14ac:dyDescent="0.25">
      <c r="AB1022" s="60">
        <v>2022</v>
      </c>
      <c r="AC1022" s="53" t="s">
        <v>8</v>
      </c>
      <c r="AD1022" s="53" t="s">
        <v>66</v>
      </c>
      <c r="AE1022" s="80">
        <v>4.8686E-2</v>
      </c>
      <c r="AG1022" s="60">
        <v>2023</v>
      </c>
      <c r="AH1022" s="53" t="s">
        <v>8</v>
      </c>
      <c r="AI1022" s="53" t="s">
        <v>66</v>
      </c>
      <c r="AJ1022" s="80">
        <v>4.3743999999999998E-2</v>
      </c>
      <c r="AK1022" s="57">
        <f t="shared" si="39"/>
        <v>1</v>
      </c>
    </row>
    <row r="1023" spans="28:37" x14ac:dyDescent="0.25">
      <c r="AB1023" s="60">
        <v>2022</v>
      </c>
      <c r="AC1023" s="53" t="s">
        <v>8</v>
      </c>
      <c r="AD1023" s="53" t="s">
        <v>67</v>
      </c>
      <c r="AE1023" s="80">
        <v>0.88969999999999994</v>
      </c>
      <c r="AG1023" s="60">
        <v>2023</v>
      </c>
      <c r="AH1023" s="53" t="s">
        <v>36</v>
      </c>
      <c r="AI1023" s="53" t="s">
        <v>66</v>
      </c>
      <c r="AJ1023" s="80">
        <v>4.3951999999999998E-2</v>
      </c>
      <c r="AK1023" s="57">
        <f t="shared" si="39"/>
        <v>2</v>
      </c>
    </row>
    <row r="1024" spans="28:37" x14ac:dyDescent="0.25">
      <c r="AB1024" s="60">
        <v>2022</v>
      </c>
      <c r="AC1024" s="53" t="s">
        <v>8</v>
      </c>
      <c r="AD1024" s="53" t="s">
        <v>69</v>
      </c>
      <c r="AE1024" s="80">
        <v>2.6484999999999998E-2</v>
      </c>
      <c r="AG1024" s="60">
        <v>2023</v>
      </c>
      <c r="AH1024" s="53" t="s">
        <v>40</v>
      </c>
      <c r="AI1024" s="53" t="s">
        <v>66</v>
      </c>
      <c r="AJ1024" s="80">
        <v>4.3574000000000002E-2</v>
      </c>
      <c r="AK1024" s="57">
        <f t="shared" si="39"/>
        <v>3</v>
      </c>
    </row>
    <row r="1025" spans="28:37" x14ac:dyDescent="0.25">
      <c r="AB1025" s="60">
        <v>2022</v>
      </c>
      <c r="AC1025" s="53" t="s">
        <v>8</v>
      </c>
      <c r="AD1025" s="53" t="s">
        <v>73</v>
      </c>
      <c r="AE1025" s="80">
        <v>0.37060000000000004</v>
      </c>
      <c r="AG1025" s="60">
        <v>2023</v>
      </c>
      <c r="AH1025" s="53" t="s">
        <v>44</v>
      </c>
      <c r="AI1025" s="53" t="s">
        <v>66</v>
      </c>
      <c r="AJ1025" s="80">
        <v>4.3437000000000003E-2</v>
      </c>
      <c r="AK1025" s="57">
        <f t="shared" si="39"/>
        <v>4</v>
      </c>
    </row>
    <row r="1026" spans="28:37" x14ac:dyDescent="0.25">
      <c r="AB1026" s="60">
        <v>2022</v>
      </c>
      <c r="AC1026" s="53" t="s">
        <v>8</v>
      </c>
      <c r="AD1026" s="53" t="s">
        <v>75</v>
      </c>
      <c r="AE1026" s="80">
        <v>0.36130000000000001</v>
      </c>
      <c r="AG1026" s="60">
        <v>2023</v>
      </c>
      <c r="AH1026" s="53" t="s">
        <v>48</v>
      </c>
      <c r="AI1026" s="53" t="s">
        <v>66</v>
      </c>
      <c r="AJ1026" s="80">
        <v>4.4059000000000001E-2</v>
      </c>
      <c r="AK1026" s="57">
        <f t="shared" ref="AK1026:AK1089" si="40">VLOOKUP(AH1026,AM:AN,2,FALSE)</f>
        <v>5</v>
      </c>
    </row>
    <row r="1027" spans="28:37" x14ac:dyDescent="0.25">
      <c r="AB1027" s="60">
        <v>2022</v>
      </c>
      <c r="AC1027" s="53" t="s">
        <v>8</v>
      </c>
      <c r="AD1027" s="53" t="s">
        <v>76</v>
      </c>
      <c r="AE1027" s="80">
        <v>1.4558000000000002</v>
      </c>
      <c r="AG1027" s="60">
        <v>2023</v>
      </c>
      <c r="AH1027" s="53" t="s">
        <v>52</v>
      </c>
      <c r="AI1027" s="53" t="s">
        <v>66</v>
      </c>
      <c r="AJ1027" s="80">
        <v>4.3564999999999993E-2</v>
      </c>
      <c r="AK1027" s="57">
        <f t="shared" si="40"/>
        <v>6</v>
      </c>
    </row>
    <row r="1028" spans="28:37" x14ac:dyDescent="0.25">
      <c r="AB1028" s="60">
        <v>2022</v>
      </c>
      <c r="AC1028" s="53" t="s">
        <v>8</v>
      </c>
      <c r="AD1028" s="53" t="s">
        <v>78</v>
      </c>
      <c r="AE1028" s="80">
        <v>4.0534000000000001E-2</v>
      </c>
      <c r="AG1028" s="60">
        <v>2023</v>
      </c>
      <c r="AH1028" s="53" t="s">
        <v>56</v>
      </c>
      <c r="AI1028" s="53" t="s">
        <v>66</v>
      </c>
      <c r="AJ1028" s="80">
        <v>4.2370999999999999E-2</v>
      </c>
      <c r="AK1028" s="57">
        <f t="shared" si="40"/>
        <v>7</v>
      </c>
    </row>
    <row r="1029" spans="28:37" x14ac:dyDescent="0.25">
      <c r="AB1029" s="60">
        <v>2022</v>
      </c>
      <c r="AC1029" s="53" t="s">
        <v>8</v>
      </c>
      <c r="AD1029" s="53" t="s">
        <v>79</v>
      </c>
      <c r="AE1029" s="80">
        <v>0.36909999999999998</v>
      </c>
      <c r="AG1029" s="60">
        <v>2023</v>
      </c>
      <c r="AH1029" s="53" t="s">
        <v>58</v>
      </c>
      <c r="AI1029" s="53" t="s">
        <v>66</v>
      </c>
      <c r="AJ1029" s="80">
        <v>4.2328999999999999E-2</v>
      </c>
      <c r="AK1029" s="57">
        <f t="shared" si="40"/>
        <v>8</v>
      </c>
    </row>
    <row r="1030" spans="28:37" x14ac:dyDescent="0.25">
      <c r="AB1030" s="60">
        <v>2022</v>
      </c>
      <c r="AC1030" s="53" t="s">
        <v>8</v>
      </c>
      <c r="AD1030" s="53" t="s">
        <v>80</v>
      </c>
      <c r="AE1030" s="80">
        <v>5.9849999999999998E-5</v>
      </c>
      <c r="AG1030" s="60">
        <v>2023</v>
      </c>
      <c r="AH1030" s="53" t="s">
        <v>60</v>
      </c>
      <c r="AI1030" s="53" t="s">
        <v>66</v>
      </c>
      <c r="AJ1030" s="80">
        <v>4.2442000000000001E-2</v>
      </c>
      <c r="AK1030" s="57">
        <f t="shared" si="40"/>
        <v>9</v>
      </c>
    </row>
    <row r="1031" spans="28:37" x14ac:dyDescent="0.25">
      <c r="AB1031" s="60">
        <v>2022</v>
      </c>
      <c r="AC1031" s="53" t="s">
        <v>36</v>
      </c>
      <c r="AD1031" s="53" t="s">
        <v>46</v>
      </c>
      <c r="AE1031" s="80">
        <v>1.5163</v>
      </c>
      <c r="AG1031" s="60">
        <v>2023</v>
      </c>
      <c r="AH1031" s="53" t="s">
        <v>62</v>
      </c>
      <c r="AI1031" s="53" t="s">
        <v>66</v>
      </c>
      <c r="AJ1031" s="80">
        <v>4.2159000000000002E-2</v>
      </c>
      <c r="AK1031" s="57">
        <f t="shared" si="40"/>
        <v>10</v>
      </c>
    </row>
    <row r="1032" spans="28:37" x14ac:dyDescent="0.25">
      <c r="AB1032" s="60">
        <v>2022</v>
      </c>
      <c r="AC1032" s="53" t="s">
        <v>36</v>
      </c>
      <c r="AD1032" s="53" t="s">
        <v>71</v>
      </c>
      <c r="AE1032" s="80">
        <v>1.8149999999999999</v>
      </c>
      <c r="AG1032" s="60">
        <v>2023</v>
      </c>
      <c r="AH1032" s="53" t="s">
        <v>65</v>
      </c>
      <c r="AI1032" s="53" t="s">
        <v>66</v>
      </c>
      <c r="AJ1032" s="80">
        <v>4.2630999999999995E-2</v>
      </c>
      <c r="AK1032" s="57">
        <f t="shared" si="40"/>
        <v>11</v>
      </c>
    </row>
    <row r="1033" spans="28:37" x14ac:dyDescent="0.25">
      <c r="AB1033" s="60">
        <v>2022</v>
      </c>
      <c r="AC1033" s="53" t="s">
        <v>36</v>
      </c>
      <c r="AD1033" s="53" t="s">
        <v>5</v>
      </c>
      <c r="AE1033" s="80">
        <v>1.3596999999999999</v>
      </c>
      <c r="AG1033" s="60">
        <v>2023</v>
      </c>
      <c r="AH1033" s="53" t="s">
        <v>11</v>
      </c>
      <c r="AI1033" s="53" t="s">
        <v>66</v>
      </c>
      <c r="AJ1033" s="80">
        <v>4.2910000000000004E-2</v>
      </c>
      <c r="AK1033" s="57">
        <f t="shared" si="40"/>
        <v>12</v>
      </c>
    </row>
    <row r="1034" spans="28:37" x14ac:dyDescent="0.25">
      <c r="AB1034" s="60">
        <v>2022</v>
      </c>
      <c r="AC1034" s="53" t="s">
        <v>36</v>
      </c>
      <c r="AD1034" s="53" t="s">
        <v>33</v>
      </c>
      <c r="AE1034" s="80">
        <v>0.9758</v>
      </c>
      <c r="AG1034" s="60">
        <v>2024</v>
      </c>
      <c r="AH1034" s="53" t="s">
        <v>8</v>
      </c>
      <c r="AI1034" s="53" t="s">
        <v>66</v>
      </c>
      <c r="AJ1034" s="79">
        <v>4.2881000000000002E-2</v>
      </c>
      <c r="AK1034" s="57">
        <f t="shared" si="40"/>
        <v>1</v>
      </c>
    </row>
    <row r="1035" spans="28:37" x14ac:dyDescent="0.25">
      <c r="AB1035" s="60">
        <v>2022</v>
      </c>
      <c r="AC1035" s="53" t="s">
        <v>36</v>
      </c>
      <c r="AD1035" s="53" t="s">
        <v>38</v>
      </c>
      <c r="AE1035" s="80">
        <v>1.0618000000000001</v>
      </c>
      <c r="AG1035" s="60">
        <v>2024</v>
      </c>
      <c r="AH1035" s="53" t="s">
        <v>36</v>
      </c>
      <c r="AI1035" s="53" t="s">
        <v>66</v>
      </c>
      <c r="AJ1035" s="79">
        <v>4.2481999999999999E-2</v>
      </c>
      <c r="AK1035" s="57">
        <f t="shared" si="40"/>
        <v>2</v>
      </c>
    </row>
    <row r="1036" spans="28:37" x14ac:dyDescent="0.25">
      <c r="AB1036" s="60">
        <v>2022</v>
      </c>
      <c r="AC1036" s="53" t="s">
        <v>36</v>
      </c>
      <c r="AD1036" s="53" t="s">
        <v>42</v>
      </c>
      <c r="AE1036" s="80">
        <v>0.21539999999999998</v>
      </c>
      <c r="AG1036" s="60">
        <v>2024</v>
      </c>
      <c r="AH1036" s="53" t="s">
        <v>40</v>
      </c>
      <c r="AI1036" s="53" t="s">
        <v>66</v>
      </c>
      <c r="AJ1036" s="79">
        <v>4.2133000000000004E-2</v>
      </c>
      <c r="AK1036" s="57">
        <f t="shared" si="40"/>
        <v>3</v>
      </c>
    </row>
    <row r="1037" spans="28:37" x14ac:dyDescent="0.25">
      <c r="AB1037" s="60">
        <v>2022</v>
      </c>
      <c r="AC1037" s="53" t="s">
        <v>36</v>
      </c>
      <c r="AD1037" s="53" t="s">
        <v>50</v>
      </c>
      <c r="AE1037" s="80">
        <v>0.17399999999999999</v>
      </c>
      <c r="AG1037" s="60">
        <v>2024</v>
      </c>
      <c r="AH1037" s="53" t="s">
        <v>44</v>
      </c>
      <c r="AI1037" s="53" t="s">
        <v>66</v>
      </c>
      <c r="AJ1037" s="79">
        <v>4.1794999999999999E-2</v>
      </c>
      <c r="AK1037" s="57">
        <f t="shared" si="40"/>
        <v>4</v>
      </c>
    </row>
    <row r="1038" spans="28:37" x14ac:dyDescent="0.25">
      <c r="AB1038" s="60">
        <v>2022</v>
      </c>
      <c r="AC1038" s="53" t="s">
        <v>36</v>
      </c>
      <c r="AD1038" s="53" t="s">
        <v>54</v>
      </c>
      <c r="AE1038" s="80">
        <v>1.7951999999999999E-2</v>
      </c>
      <c r="AG1038" s="60">
        <v>2024</v>
      </c>
      <c r="AH1038" s="53" t="s">
        <v>48</v>
      </c>
      <c r="AI1038" s="53" t="s">
        <v>66</v>
      </c>
      <c r="AJ1038" s="79">
        <v>4.1578999999999998E-2</v>
      </c>
      <c r="AK1038" s="57">
        <f t="shared" si="40"/>
        <v>5</v>
      </c>
    </row>
    <row r="1039" spans="28:37" x14ac:dyDescent="0.25">
      <c r="AB1039" s="60">
        <v>2022</v>
      </c>
      <c r="AC1039" s="53" t="s">
        <v>36</v>
      </c>
      <c r="AD1039" s="53" t="s">
        <v>57</v>
      </c>
      <c r="AE1039" s="80">
        <v>9.4640000000000002E-5</v>
      </c>
      <c r="AG1039" s="60">
        <v>2024</v>
      </c>
      <c r="AH1039" s="53" t="s">
        <v>52</v>
      </c>
      <c r="AI1039" s="53" t="s">
        <v>66</v>
      </c>
      <c r="AJ1039" s="79">
        <v>4.1832000000000001E-2</v>
      </c>
      <c r="AK1039" s="57">
        <f t="shared" si="40"/>
        <v>6</v>
      </c>
    </row>
    <row r="1040" spans="28:37" x14ac:dyDescent="0.25">
      <c r="AB1040" s="60">
        <v>2022</v>
      </c>
      <c r="AC1040" s="53" t="s">
        <v>36</v>
      </c>
      <c r="AD1040" s="53" t="s">
        <v>59</v>
      </c>
      <c r="AE1040" s="80">
        <v>1.1769E-2</v>
      </c>
      <c r="AG1040" s="60">
        <v>2024</v>
      </c>
      <c r="AH1040" s="53" t="s">
        <v>56</v>
      </c>
      <c r="AI1040" s="53" t="s">
        <v>66</v>
      </c>
      <c r="AJ1040" s="79">
        <v>4.0894000000000007E-2</v>
      </c>
      <c r="AK1040" s="57">
        <f t="shared" si="40"/>
        <v>7</v>
      </c>
    </row>
    <row r="1041" spans="28:37" x14ac:dyDescent="0.25">
      <c r="AB1041" s="60">
        <v>2022</v>
      </c>
      <c r="AC1041" s="53" t="s">
        <v>36</v>
      </c>
      <c r="AD1041" s="53" t="s">
        <v>61</v>
      </c>
      <c r="AE1041" s="80">
        <v>1.126E-3</v>
      </c>
      <c r="AG1041" s="60">
        <v>2024</v>
      </c>
      <c r="AH1041" s="53" t="s">
        <v>58</v>
      </c>
      <c r="AI1041" s="53" t="s">
        <v>66</v>
      </c>
      <c r="AJ1041" s="79">
        <v>4.0763000000000001E-2</v>
      </c>
      <c r="AK1041" s="57">
        <f t="shared" si="40"/>
        <v>8</v>
      </c>
    </row>
    <row r="1042" spans="28:37" x14ac:dyDescent="0.25">
      <c r="AB1042" s="60">
        <v>2022</v>
      </c>
      <c r="AC1042" s="53" t="s">
        <v>36</v>
      </c>
      <c r="AD1042" s="53" t="s">
        <v>64</v>
      </c>
      <c r="AE1042" s="80">
        <v>0.32369999999999999</v>
      </c>
      <c r="AG1042" s="60">
        <v>2024</v>
      </c>
      <c r="AH1042" s="53" t="s">
        <v>60</v>
      </c>
      <c r="AI1042" s="53" t="s">
        <v>66</v>
      </c>
      <c r="AJ1042" s="79">
        <v>4.0528000000000002E-2</v>
      </c>
      <c r="AK1042" s="57">
        <f t="shared" si="40"/>
        <v>9</v>
      </c>
    </row>
    <row r="1043" spans="28:37" x14ac:dyDescent="0.25">
      <c r="AB1043" s="60">
        <v>2022</v>
      </c>
      <c r="AC1043" s="53" t="s">
        <v>36</v>
      </c>
      <c r="AD1043" s="53" t="s">
        <v>66</v>
      </c>
      <c r="AE1043" s="80">
        <v>4.8440000000000004E-2</v>
      </c>
      <c r="AG1043" s="60">
        <v>2024</v>
      </c>
      <c r="AH1043" s="53" t="s">
        <v>62</v>
      </c>
      <c r="AI1043" s="53" t="s">
        <v>66</v>
      </c>
      <c r="AJ1043" s="79">
        <v>4.1338999999999994E-2</v>
      </c>
      <c r="AK1043" s="57">
        <f t="shared" si="40"/>
        <v>10</v>
      </c>
    </row>
    <row r="1044" spans="28:37" x14ac:dyDescent="0.25">
      <c r="AB1044" s="60">
        <v>2022</v>
      </c>
      <c r="AC1044" s="53" t="s">
        <v>36</v>
      </c>
      <c r="AD1044" s="53" t="s">
        <v>67</v>
      </c>
      <c r="AE1044" s="80">
        <v>0.90810000000000002</v>
      </c>
      <c r="AG1044" s="60">
        <v>2024</v>
      </c>
      <c r="AH1044" s="53" t="s">
        <v>65</v>
      </c>
      <c r="AI1044" s="53" t="s">
        <v>66</v>
      </c>
      <c r="AJ1044" s="79">
        <v>4.1169000000000004E-2</v>
      </c>
      <c r="AK1044" s="57">
        <f t="shared" si="40"/>
        <v>11</v>
      </c>
    </row>
    <row r="1045" spans="28:37" x14ac:dyDescent="0.25">
      <c r="AB1045" s="60">
        <v>2022</v>
      </c>
      <c r="AC1045" s="53" t="s">
        <v>36</v>
      </c>
      <c r="AD1045" s="53" t="s">
        <v>69</v>
      </c>
      <c r="AE1045" s="80">
        <v>2.6442999999999998E-2</v>
      </c>
      <c r="AG1045" s="60">
        <v>2024</v>
      </c>
      <c r="AH1045" s="53" t="s">
        <v>11</v>
      </c>
      <c r="AI1045" s="53" t="s">
        <v>66</v>
      </c>
      <c r="AJ1045" s="82">
        <v>4.1500000000000002E-2</v>
      </c>
      <c r="AK1045" s="57">
        <f t="shared" si="40"/>
        <v>12</v>
      </c>
    </row>
    <row r="1046" spans="28:37" x14ac:dyDescent="0.25">
      <c r="AB1046" s="60">
        <v>2022</v>
      </c>
      <c r="AC1046" s="53" t="s">
        <v>36</v>
      </c>
      <c r="AD1046" s="53" t="s">
        <v>73</v>
      </c>
      <c r="AE1046" s="80">
        <v>0.37240000000000001</v>
      </c>
      <c r="AG1046" s="60">
        <v>2025</v>
      </c>
      <c r="AH1046" s="53" t="s">
        <v>8</v>
      </c>
      <c r="AI1046" s="53" t="s">
        <v>66</v>
      </c>
      <c r="AJ1046" s="79">
        <v>4.1128999999999999E-2</v>
      </c>
      <c r="AK1046" s="57">
        <f t="shared" si="40"/>
        <v>1</v>
      </c>
    </row>
    <row r="1047" spans="28:37" x14ac:dyDescent="0.25">
      <c r="AB1047" s="60">
        <v>2022</v>
      </c>
      <c r="AC1047" s="53" t="s">
        <v>36</v>
      </c>
      <c r="AD1047" s="53" t="s">
        <v>75</v>
      </c>
      <c r="AE1047" s="80">
        <v>0.3624</v>
      </c>
      <c r="AG1047" s="60">
        <v>2025</v>
      </c>
      <c r="AH1047" s="53" t="s">
        <v>36</v>
      </c>
      <c r="AI1047" s="53" t="s">
        <v>66</v>
      </c>
      <c r="AJ1047" s="79">
        <v>4.0972999999999996E-2</v>
      </c>
      <c r="AK1047" s="57">
        <f t="shared" si="40"/>
        <v>2</v>
      </c>
    </row>
    <row r="1048" spans="28:37" x14ac:dyDescent="0.25">
      <c r="AB1048" s="60">
        <v>2022</v>
      </c>
      <c r="AC1048" s="53" t="s">
        <v>36</v>
      </c>
      <c r="AD1048" s="53" t="s">
        <v>76</v>
      </c>
      <c r="AE1048" s="80">
        <v>1.4668000000000001</v>
      </c>
      <c r="AG1048" s="60">
        <v>2025</v>
      </c>
      <c r="AH1048" s="53" t="s">
        <v>40</v>
      </c>
      <c r="AI1048" s="53" t="s">
        <v>66</v>
      </c>
      <c r="AJ1048" s="79">
        <v>4.0448999999999999E-2</v>
      </c>
      <c r="AK1048" s="57">
        <f t="shared" si="40"/>
        <v>3</v>
      </c>
    </row>
    <row r="1049" spans="28:37" x14ac:dyDescent="0.25">
      <c r="AB1049" s="60">
        <v>2022</v>
      </c>
      <c r="AC1049" s="53" t="s">
        <v>36</v>
      </c>
      <c r="AD1049" s="53" t="s">
        <v>78</v>
      </c>
      <c r="AE1049" s="80">
        <v>4.1505E-2</v>
      </c>
      <c r="AG1049" s="60">
        <v>2025</v>
      </c>
      <c r="AH1049" s="53" t="s">
        <v>44</v>
      </c>
      <c r="AI1049" s="53" t="s">
        <v>66</v>
      </c>
      <c r="AJ1049" s="79">
        <v>4.0812999999999995E-2</v>
      </c>
      <c r="AK1049" s="57">
        <f t="shared" si="40"/>
        <v>4</v>
      </c>
    </row>
    <row r="1050" spans="28:37" x14ac:dyDescent="0.25">
      <c r="AB1050" s="60">
        <v>2022</v>
      </c>
      <c r="AC1050" s="53" t="s">
        <v>36</v>
      </c>
      <c r="AD1050" s="53" t="s">
        <v>79</v>
      </c>
      <c r="AE1050" s="80">
        <v>0.37020000000000003</v>
      </c>
      <c r="AG1050" s="60">
        <v>2025</v>
      </c>
      <c r="AH1050" s="53" t="s">
        <v>48</v>
      </c>
      <c r="AI1050" s="53" t="s">
        <v>66</v>
      </c>
      <c r="AJ1050" s="79">
        <v>4.3198999999999994E-2</v>
      </c>
      <c r="AK1050" s="57">
        <f t="shared" si="40"/>
        <v>5</v>
      </c>
    </row>
    <row r="1051" spans="28:37" x14ac:dyDescent="0.25">
      <c r="AB1051" s="60">
        <v>2022</v>
      </c>
      <c r="AC1051" s="53" t="s">
        <v>36</v>
      </c>
      <c r="AD1051" s="53" t="s">
        <v>80</v>
      </c>
      <c r="AE1051" s="80">
        <v>5.9589999999999997E-5</v>
      </c>
      <c r="AG1051" s="60">
        <v>2025</v>
      </c>
      <c r="AH1051" s="53" t="s">
        <v>52</v>
      </c>
      <c r="AI1051" s="53" t="s">
        <v>66</v>
      </c>
      <c r="AJ1051" s="79">
        <v>4.3631000000000003E-2</v>
      </c>
      <c r="AK1051" s="57">
        <f t="shared" si="40"/>
        <v>6</v>
      </c>
    </row>
    <row r="1052" spans="28:37" x14ac:dyDescent="0.25">
      <c r="AB1052" s="60">
        <v>2022</v>
      </c>
      <c r="AC1052" s="53" t="s">
        <v>40</v>
      </c>
      <c r="AD1052" s="53" t="s">
        <v>46</v>
      </c>
      <c r="AE1052" s="80">
        <v>1.5107999999999999</v>
      </c>
      <c r="AG1052" s="60">
        <v>2025</v>
      </c>
      <c r="AH1052" s="53" t="s">
        <v>56</v>
      </c>
      <c r="AI1052" s="53" t="s">
        <v>66</v>
      </c>
      <c r="AJ1052" s="79">
        <v>4.3259999999999993E-2</v>
      </c>
      <c r="AK1052" s="57">
        <f t="shared" si="40"/>
        <v>7</v>
      </c>
    </row>
    <row r="1053" spans="28:37" x14ac:dyDescent="0.25">
      <c r="AB1053" s="60">
        <v>2022</v>
      </c>
      <c r="AC1053" s="53" t="s">
        <v>40</v>
      </c>
      <c r="AD1053" s="53" t="s">
        <v>71</v>
      </c>
      <c r="AE1053" s="80">
        <v>1.7750999999999999</v>
      </c>
      <c r="AG1053" s="60">
        <v>2025</v>
      </c>
      <c r="AH1053" s="53" t="s">
        <v>58</v>
      </c>
      <c r="AI1053" s="53" t="s">
        <v>66</v>
      </c>
      <c r="AJ1053" s="79">
        <v>4.2049000000000003E-2</v>
      </c>
      <c r="AK1053" s="57">
        <f t="shared" si="40"/>
        <v>8</v>
      </c>
    </row>
    <row r="1054" spans="28:37" x14ac:dyDescent="0.25">
      <c r="AB1054" s="60">
        <v>2022</v>
      </c>
      <c r="AC1054" s="53" t="s">
        <v>40</v>
      </c>
      <c r="AD1054" s="53" t="s">
        <v>5</v>
      </c>
      <c r="AE1054" s="80">
        <v>1.3533999999999999</v>
      </c>
      <c r="AG1054" s="60">
        <v>2025</v>
      </c>
      <c r="AH1054" s="53" t="s">
        <v>60</v>
      </c>
      <c r="AI1054" s="53" t="s">
        <v>66</v>
      </c>
      <c r="AJ1054" s="79">
        <v>4.2342000000000005E-2</v>
      </c>
      <c r="AK1054" s="57">
        <f t="shared" si="40"/>
        <v>9</v>
      </c>
    </row>
    <row r="1055" spans="28:37" x14ac:dyDescent="0.25">
      <c r="AB1055" s="60">
        <v>2022</v>
      </c>
      <c r="AC1055" s="53" t="s">
        <v>40</v>
      </c>
      <c r="AD1055" s="53" t="s">
        <v>33</v>
      </c>
      <c r="AE1055" s="80">
        <v>1.0131000000000001</v>
      </c>
      <c r="AG1055" s="60">
        <v>2025</v>
      </c>
      <c r="AH1055" s="53" t="s">
        <v>62</v>
      </c>
      <c r="AI1055" s="53" t="s">
        <v>66</v>
      </c>
      <c r="AJ1055" s="79">
        <v>4.2319000000000002E-2</v>
      </c>
      <c r="AK1055" s="57">
        <f t="shared" si="40"/>
        <v>10</v>
      </c>
    </row>
    <row r="1056" spans="28:37" x14ac:dyDescent="0.25">
      <c r="AB1056" s="60">
        <v>2022</v>
      </c>
      <c r="AC1056" s="53" t="s">
        <v>40</v>
      </c>
      <c r="AD1056" s="53" t="s">
        <v>38</v>
      </c>
      <c r="AE1056" s="80">
        <v>1.0812999999999999</v>
      </c>
      <c r="AG1056" s="60">
        <v>2025</v>
      </c>
      <c r="AH1056" s="53" t="s">
        <v>65</v>
      </c>
      <c r="AI1056" s="53" t="s">
        <v>66</v>
      </c>
      <c r="AJ1056" s="79">
        <v>4.1287000000000004E-2</v>
      </c>
      <c r="AK1056" s="57">
        <f t="shared" si="40"/>
        <v>11</v>
      </c>
    </row>
    <row r="1057" spans="28:37" x14ac:dyDescent="0.25">
      <c r="AB1057" s="60">
        <v>2022</v>
      </c>
      <c r="AC1057" s="53" t="s">
        <v>40</v>
      </c>
      <c r="AD1057" s="53" t="s">
        <v>42</v>
      </c>
      <c r="AE1057" s="80">
        <v>0.2132</v>
      </c>
      <c r="AG1057" s="60">
        <v>2025</v>
      </c>
      <c r="AH1057" s="53" t="s">
        <v>11</v>
      </c>
      <c r="AI1057" s="53" t="s">
        <v>66</v>
      </c>
      <c r="AJ1057" s="79">
        <v>4.0948000000000005E-2</v>
      </c>
      <c r="AK1057" s="57">
        <f t="shared" si="40"/>
        <v>12</v>
      </c>
    </row>
    <row r="1058" spans="28:37" x14ac:dyDescent="0.25">
      <c r="AB1058" s="60">
        <v>2022</v>
      </c>
      <c r="AC1058" s="53" t="s">
        <v>40</v>
      </c>
      <c r="AD1058" s="53" t="s">
        <v>50</v>
      </c>
      <c r="AE1058" s="80">
        <v>0.1729</v>
      </c>
      <c r="AG1058" s="60">
        <v>2018</v>
      </c>
      <c r="AH1058" s="53" t="s">
        <v>8</v>
      </c>
      <c r="AI1058" s="53" t="s">
        <v>67</v>
      </c>
      <c r="AJ1058" s="79">
        <v>0.96640000000000004</v>
      </c>
      <c r="AK1058" s="57">
        <f t="shared" si="40"/>
        <v>1</v>
      </c>
    </row>
    <row r="1059" spans="28:37" x14ac:dyDescent="0.25">
      <c r="AB1059" s="60">
        <v>2022</v>
      </c>
      <c r="AC1059" s="53" t="s">
        <v>40</v>
      </c>
      <c r="AD1059" s="53" t="s">
        <v>54</v>
      </c>
      <c r="AE1059" s="80">
        <v>1.7871999999999999E-2</v>
      </c>
      <c r="AG1059" s="60">
        <v>2018</v>
      </c>
      <c r="AH1059" s="53" t="s">
        <v>36</v>
      </c>
      <c r="AI1059" s="53" t="s">
        <v>67</v>
      </c>
      <c r="AJ1059" s="79">
        <v>0.95799999999999996</v>
      </c>
      <c r="AK1059" s="57">
        <f t="shared" si="40"/>
        <v>2</v>
      </c>
    </row>
    <row r="1060" spans="28:37" x14ac:dyDescent="0.25">
      <c r="AB1060" s="60">
        <v>2022</v>
      </c>
      <c r="AC1060" s="53" t="s">
        <v>40</v>
      </c>
      <c r="AD1060" s="53" t="s">
        <v>57</v>
      </c>
      <c r="AE1060" s="80">
        <v>9.4260000000000009E-5</v>
      </c>
      <c r="AG1060" s="60">
        <v>2018</v>
      </c>
      <c r="AH1060" s="53" t="s">
        <v>40</v>
      </c>
      <c r="AI1060" s="53" t="s">
        <v>67</v>
      </c>
      <c r="AJ1060" s="79">
        <v>0.94400000000000006</v>
      </c>
      <c r="AK1060" s="57">
        <f t="shared" si="40"/>
        <v>3</v>
      </c>
    </row>
    <row r="1061" spans="28:37" x14ac:dyDescent="0.25">
      <c r="AB1061" s="60">
        <v>2022</v>
      </c>
      <c r="AC1061" s="53" t="s">
        <v>40</v>
      </c>
      <c r="AD1061" s="53" t="s">
        <v>59</v>
      </c>
      <c r="AE1061" s="80">
        <v>1.1062000000000001E-2</v>
      </c>
      <c r="AG1061" s="60">
        <v>2018</v>
      </c>
      <c r="AH1061" s="53" t="s">
        <v>44</v>
      </c>
      <c r="AI1061" s="53" t="s">
        <v>67</v>
      </c>
      <c r="AJ1061" s="79">
        <v>0.93650000000000011</v>
      </c>
      <c r="AK1061" s="57">
        <f t="shared" si="40"/>
        <v>4</v>
      </c>
    </row>
    <row r="1062" spans="28:37" x14ac:dyDescent="0.25">
      <c r="AB1062" s="60">
        <v>2022</v>
      </c>
      <c r="AC1062" s="53" t="s">
        <v>40</v>
      </c>
      <c r="AD1062" s="53" t="s">
        <v>61</v>
      </c>
      <c r="AE1062" s="80">
        <v>1.1169999999999999E-3</v>
      </c>
      <c r="AG1062" s="60">
        <v>2018</v>
      </c>
      <c r="AH1062" s="53" t="s">
        <v>48</v>
      </c>
      <c r="AI1062" s="53" t="s">
        <v>67</v>
      </c>
      <c r="AJ1062" s="79">
        <v>0.93480000000000008</v>
      </c>
      <c r="AK1062" s="57">
        <f t="shared" si="40"/>
        <v>5</v>
      </c>
    </row>
    <row r="1063" spans="28:37" x14ac:dyDescent="0.25">
      <c r="AB1063" s="60">
        <v>2022</v>
      </c>
      <c r="AC1063" s="53" t="s">
        <v>40</v>
      </c>
      <c r="AD1063" s="53" t="s">
        <v>64</v>
      </c>
      <c r="AE1063" s="80">
        <v>0.32189999999999996</v>
      </c>
      <c r="AG1063" s="60">
        <v>2018</v>
      </c>
      <c r="AH1063" s="53" t="s">
        <v>52</v>
      </c>
      <c r="AI1063" s="53" t="s">
        <v>67</v>
      </c>
      <c r="AJ1063" s="79">
        <v>0.92430000000000012</v>
      </c>
      <c r="AK1063" s="57">
        <f t="shared" si="40"/>
        <v>6</v>
      </c>
    </row>
    <row r="1064" spans="28:37" x14ac:dyDescent="0.25">
      <c r="AB1064" s="60">
        <v>2022</v>
      </c>
      <c r="AC1064" s="53" t="s">
        <v>40</v>
      </c>
      <c r="AD1064" s="53" t="s">
        <v>66</v>
      </c>
      <c r="AE1064" s="80">
        <v>4.7276999999999993E-2</v>
      </c>
      <c r="AG1064" s="60">
        <v>2018</v>
      </c>
      <c r="AH1064" s="53" t="s">
        <v>56</v>
      </c>
      <c r="AI1064" s="53" t="s">
        <v>67</v>
      </c>
      <c r="AJ1064" s="79">
        <v>0.92900000000000005</v>
      </c>
      <c r="AK1064" s="57">
        <f t="shared" si="40"/>
        <v>7</v>
      </c>
    </row>
    <row r="1065" spans="28:37" x14ac:dyDescent="0.25">
      <c r="AB1065" s="60">
        <v>2022</v>
      </c>
      <c r="AC1065" s="53" t="s">
        <v>40</v>
      </c>
      <c r="AD1065" s="53" t="s">
        <v>67</v>
      </c>
      <c r="AE1065" s="80">
        <v>0.9415</v>
      </c>
      <c r="AG1065" s="60">
        <v>2018</v>
      </c>
      <c r="AH1065" s="53" t="s">
        <v>58</v>
      </c>
      <c r="AI1065" s="53" t="s">
        <v>67</v>
      </c>
      <c r="AJ1065" s="79">
        <v>0.90890000000000004</v>
      </c>
      <c r="AK1065" s="57">
        <f t="shared" si="40"/>
        <v>8</v>
      </c>
    </row>
    <row r="1066" spans="28:37" x14ac:dyDescent="0.25">
      <c r="AB1066" s="60">
        <v>2022</v>
      </c>
      <c r="AC1066" s="53" t="s">
        <v>40</v>
      </c>
      <c r="AD1066" s="53" t="s">
        <v>69</v>
      </c>
      <c r="AE1066" s="80">
        <v>2.6054000000000001E-2</v>
      </c>
      <c r="AG1066" s="60">
        <v>2018</v>
      </c>
      <c r="AH1066" s="53" t="s">
        <v>60</v>
      </c>
      <c r="AI1066" s="53" t="s">
        <v>67</v>
      </c>
      <c r="AJ1066" s="79">
        <v>0.90370000000000006</v>
      </c>
      <c r="AK1066" s="57">
        <f t="shared" si="40"/>
        <v>9</v>
      </c>
    </row>
    <row r="1067" spans="28:37" x14ac:dyDescent="0.25">
      <c r="AB1067" s="60">
        <v>2022</v>
      </c>
      <c r="AC1067" s="53" t="s">
        <v>40</v>
      </c>
      <c r="AD1067" s="53" t="s">
        <v>73</v>
      </c>
      <c r="AE1067" s="80">
        <v>0.37040000000000001</v>
      </c>
      <c r="AG1067" s="60">
        <v>2018</v>
      </c>
      <c r="AH1067" s="53" t="s">
        <v>62</v>
      </c>
      <c r="AI1067" s="53" t="s">
        <v>67</v>
      </c>
      <c r="AJ1067" s="79">
        <v>0.90739999999999998</v>
      </c>
      <c r="AK1067" s="57">
        <f t="shared" si="40"/>
        <v>10</v>
      </c>
    </row>
    <row r="1068" spans="28:37" x14ac:dyDescent="0.25">
      <c r="AB1068" s="60">
        <v>2022</v>
      </c>
      <c r="AC1068" s="53" t="s">
        <v>40</v>
      </c>
      <c r="AD1068" s="53" t="s">
        <v>75</v>
      </c>
      <c r="AE1068" s="80">
        <v>0.36070000000000002</v>
      </c>
      <c r="AG1068" s="60">
        <v>2018</v>
      </c>
      <c r="AH1068" s="53" t="s">
        <v>65</v>
      </c>
      <c r="AI1068" s="53" t="s">
        <v>67</v>
      </c>
      <c r="AJ1068" s="79">
        <v>0.94140000000000001</v>
      </c>
      <c r="AK1068" s="57">
        <f t="shared" si="40"/>
        <v>11</v>
      </c>
    </row>
    <row r="1069" spans="28:37" x14ac:dyDescent="0.25">
      <c r="AB1069" s="60">
        <v>2022</v>
      </c>
      <c r="AC1069" s="53" t="s">
        <v>40</v>
      </c>
      <c r="AD1069" s="53" t="s">
        <v>76</v>
      </c>
      <c r="AE1069" s="80">
        <v>1.4638</v>
      </c>
      <c r="AG1069" s="60">
        <v>2018</v>
      </c>
      <c r="AH1069" s="53" t="s">
        <v>11</v>
      </c>
      <c r="AI1069" s="53" t="s">
        <v>67</v>
      </c>
      <c r="AJ1069" s="79">
        <v>0.91620000000000001</v>
      </c>
      <c r="AK1069" s="57">
        <f t="shared" si="40"/>
        <v>12</v>
      </c>
    </row>
    <row r="1070" spans="28:37" x14ac:dyDescent="0.25">
      <c r="AB1070" s="60">
        <v>2022</v>
      </c>
      <c r="AC1070" s="53" t="s">
        <v>40</v>
      </c>
      <c r="AD1070" s="53" t="s">
        <v>78</v>
      </c>
      <c r="AE1070" s="80">
        <v>4.0561999999999994E-2</v>
      </c>
      <c r="AG1070" s="60">
        <v>2019</v>
      </c>
      <c r="AH1070" s="53" t="s">
        <v>8</v>
      </c>
      <c r="AI1070" s="53" t="s">
        <v>67</v>
      </c>
      <c r="AJ1070" s="79">
        <v>0.93090000000000006</v>
      </c>
      <c r="AK1070" s="57">
        <f t="shared" si="40"/>
        <v>1</v>
      </c>
    </row>
    <row r="1071" spans="28:37" x14ac:dyDescent="0.25">
      <c r="AB1071" s="60">
        <v>2022</v>
      </c>
      <c r="AC1071" s="53" t="s">
        <v>40</v>
      </c>
      <c r="AD1071" s="53" t="s">
        <v>79</v>
      </c>
      <c r="AE1071" s="80">
        <v>0.36849999999999999</v>
      </c>
      <c r="AG1071" s="60">
        <v>2019</v>
      </c>
      <c r="AH1071" s="53" t="s">
        <v>36</v>
      </c>
      <c r="AI1071" s="53" t="s">
        <v>67</v>
      </c>
      <c r="AJ1071" s="79">
        <v>0.92379999999999995</v>
      </c>
      <c r="AK1071" s="57">
        <f t="shared" si="40"/>
        <v>2</v>
      </c>
    </row>
    <row r="1072" spans="28:37" x14ac:dyDescent="0.25">
      <c r="AB1072" s="60">
        <v>2022</v>
      </c>
      <c r="AC1072" s="53" t="s">
        <v>40</v>
      </c>
      <c r="AD1072" s="53" t="s">
        <v>80</v>
      </c>
      <c r="AE1072" s="80">
        <v>5.927E-5</v>
      </c>
      <c r="AG1072" s="60">
        <v>2019</v>
      </c>
      <c r="AH1072" s="53" t="s">
        <v>40</v>
      </c>
      <c r="AI1072" s="53" t="s">
        <v>67</v>
      </c>
      <c r="AJ1072" s="79">
        <v>0.91969999999999996</v>
      </c>
      <c r="AK1072" s="57">
        <f t="shared" si="40"/>
        <v>3</v>
      </c>
    </row>
    <row r="1073" spans="28:37" x14ac:dyDescent="0.25">
      <c r="AB1073" s="60">
        <v>2022</v>
      </c>
      <c r="AC1073" s="53" t="s">
        <v>44</v>
      </c>
      <c r="AD1073" s="53" t="s">
        <v>46</v>
      </c>
      <c r="AE1073" s="80">
        <v>1.4555</v>
      </c>
      <c r="AG1073" s="60">
        <v>2019</v>
      </c>
      <c r="AH1073" s="53" t="s">
        <v>44</v>
      </c>
      <c r="AI1073" s="53" t="s">
        <v>67</v>
      </c>
      <c r="AJ1073" s="79">
        <v>0.90790000000000004</v>
      </c>
      <c r="AK1073" s="57">
        <f t="shared" si="40"/>
        <v>4</v>
      </c>
    </row>
    <row r="1074" spans="28:37" x14ac:dyDescent="0.25">
      <c r="AB1074" s="60">
        <v>2022</v>
      </c>
      <c r="AC1074" s="53" t="s">
        <v>44</v>
      </c>
      <c r="AD1074" s="53" t="s">
        <v>71</v>
      </c>
      <c r="AE1074" s="80">
        <v>1.7283999999999999</v>
      </c>
      <c r="AG1074" s="60">
        <v>2019</v>
      </c>
      <c r="AH1074" s="53" t="s">
        <v>48</v>
      </c>
      <c r="AI1074" s="53" t="s">
        <v>67</v>
      </c>
      <c r="AJ1074" s="79">
        <v>0.89749999999999996</v>
      </c>
      <c r="AK1074" s="57">
        <f t="shared" si="40"/>
        <v>5</v>
      </c>
    </row>
    <row r="1075" spans="28:37" x14ac:dyDescent="0.25">
      <c r="AB1075" s="60">
        <v>2022</v>
      </c>
      <c r="AC1075" s="53" t="s">
        <v>44</v>
      </c>
      <c r="AD1075" s="53" t="s">
        <v>5</v>
      </c>
      <c r="AE1075" s="80">
        <v>1.3848</v>
      </c>
      <c r="AG1075" s="60">
        <v>2019</v>
      </c>
      <c r="AH1075" s="53" t="s">
        <v>52</v>
      </c>
      <c r="AI1075" s="53" t="s">
        <v>67</v>
      </c>
      <c r="AJ1075" s="79">
        <v>0.90670000000000006</v>
      </c>
      <c r="AK1075" s="57">
        <f t="shared" si="40"/>
        <v>6</v>
      </c>
    </row>
    <row r="1076" spans="28:37" x14ac:dyDescent="0.25">
      <c r="AB1076" s="60">
        <v>2022</v>
      </c>
      <c r="AC1076" s="53" t="s">
        <v>44</v>
      </c>
      <c r="AD1076" s="53" t="s">
        <v>33</v>
      </c>
      <c r="AE1076" s="80">
        <v>0.9869</v>
      </c>
      <c r="AG1076" s="60">
        <v>2019</v>
      </c>
      <c r="AH1076" s="53" t="s">
        <v>56</v>
      </c>
      <c r="AI1076" s="53" t="s">
        <v>67</v>
      </c>
      <c r="AJ1076" s="79">
        <v>0.90329999999999999</v>
      </c>
      <c r="AK1076" s="57">
        <f t="shared" si="40"/>
        <v>7</v>
      </c>
    </row>
    <row r="1077" spans="28:37" x14ac:dyDescent="0.25">
      <c r="AB1077" s="60">
        <v>2022</v>
      </c>
      <c r="AC1077" s="53" t="s">
        <v>44</v>
      </c>
      <c r="AD1077" s="53" t="s">
        <v>38</v>
      </c>
      <c r="AE1077" s="80">
        <v>1.0837000000000001</v>
      </c>
      <c r="AG1077" s="60">
        <v>2019</v>
      </c>
      <c r="AH1077" s="53" t="s">
        <v>58</v>
      </c>
      <c r="AI1077" s="53" t="s">
        <v>67</v>
      </c>
      <c r="AJ1077" s="79">
        <v>0.87439999999999996</v>
      </c>
      <c r="AK1077" s="57">
        <f t="shared" si="40"/>
        <v>8</v>
      </c>
    </row>
    <row r="1078" spans="28:37" x14ac:dyDescent="0.25">
      <c r="AB1078" s="60">
        <v>2022</v>
      </c>
      <c r="AC1078" s="53" t="s">
        <v>44</v>
      </c>
      <c r="AD1078" s="53" t="s">
        <v>42</v>
      </c>
      <c r="AE1078" s="80">
        <v>0.2084</v>
      </c>
      <c r="AG1078" s="60">
        <v>2019</v>
      </c>
      <c r="AH1078" s="53" t="s">
        <v>60</v>
      </c>
      <c r="AI1078" s="53" t="s">
        <v>67</v>
      </c>
      <c r="AJ1078" s="79">
        <v>0.86580000000000001</v>
      </c>
      <c r="AK1078" s="57">
        <f t="shared" si="40"/>
        <v>9</v>
      </c>
    </row>
    <row r="1079" spans="28:37" x14ac:dyDescent="0.25">
      <c r="AB1079" s="60">
        <v>2022</v>
      </c>
      <c r="AC1079" s="53" t="s">
        <v>44</v>
      </c>
      <c r="AD1079" s="53" t="s">
        <v>50</v>
      </c>
      <c r="AE1079" s="80">
        <v>0.17649999999999999</v>
      </c>
      <c r="AG1079" s="60">
        <v>2019</v>
      </c>
      <c r="AH1079" s="53" t="s">
        <v>62</v>
      </c>
      <c r="AI1079" s="53" t="s">
        <v>67</v>
      </c>
      <c r="AJ1079" s="79">
        <v>0.87450000000000006</v>
      </c>
      <c r="AK1079" s="57">
        <f t="shared" si="40"/>
        <v>10</v>
      </c>
    </row>
    <row r="1080" spans="28:37" x14ac:dyDescent="0.25">
      <c r="AB1080" s="60">
        <v>2022</v>
      </c>
      <c r="AC1080" s="53" t="s">
        <v>44</v>
      </c>
      <c r="AD1080" s="53" t="s">
        <v>54</v>
      </c>
      <c r="AE1080" s="80">
        <v>1.8076000000000002E-2</v>
      </c>
      <c r="AG1080" s="60">
        <v>2019</v>
      </c>
      <c r="AH1080" s="53" t="s">
        <v>65</v>
      </c>
      <c r="AI1080" s="53" t="s">
        <v>67</v>
      </c>
      <c r="AJ1080" s="79">
        <v>0.87760000000000005</v>
      </c>
      <c r="AK1080" s="57">
        <f t="shared" si="40"/>
        <v>11</v>
      </c>
    </row>
    <row r="1081" spans="28:37" x14ac:dyDescent="0.25">
      <c r="AB1081" s="60">
        <v>2022</v>
      </c>
      <c r="AC1081" s="53" t="s">
        <v>44</v>
      </c>
      <c r="AD1081" s="53" t="s">
        <v>57</v>
      </c>
      <c r="AE1081" s="80">
        <v>9.5519999999999993E-5</v>
      </c>
      <c r="AG1081" s="60">
        <v>2019</v>
      </c>
      <c r="AH1081" s="53" t="s">
        <v>11</v>
      </c>
      <c r="AI1081" s="53" t="s">
        <v>67</v>
      </c>
      <c r="AJ1081" s="79">
        <v>0.90629999999999999</v>
      </c>
      <c r="AK1081" s="57">
        <f t="shared" si="40"/>
        <v>12</v>
      </c>
    </row>
    <row r="1082" spans="28:37" x14ac:dyDescent="0.25">
      <c r="AB1082" s="60">
        <v>2022</v>
      </c>
      <c r="AC1082" s="53" t="s">
        <v>44</v>
      </c>
      <c r="AD1082" s="53" t="s">
        <v>59</v>
      </c>
      <c r="AE1082" s="80">
        <v>1.0599000000000001E-2</v>
      </c>
      <c r="AG1082" s="60">
        <v>2020</v>
      </c>
      <c r="AH1082" s="53" t="s">
        <v>8</v>
      </c>
      <c r="AI1082" s="53" t="s">
        <v>67</v>
      </c>
      <c r="AJ1082" s="80">
        <v>0.88239999999999996</v>
      </c>
      <c r="AK1082" s="57">
        <f t="shared" si="40"/>
        <v>1</v>
      </c>
    </row>
    <row r="1083" spans="28:37" x14ac:dyDescent="0.25">
      <c r="AB1083" s="60">
        <v>2022</v>
      </c>
      <c r="AC1083" s="53" t="s">
        <v>44</v>
      </c>
      <c r="AD1083" s="53" t="s">
        <v>61</v>
      </c>
      <c r="AE1083" s="80">
        <v>1.0939999999999999E-3</v>
      </c>
      <c r="AG1083" s="60">
        <v>2020</v>
      </c>
      <c r="AH1083" s="53" t="s">
        <v>36</v>
      </c>
      <c r="AI1083" s="53" t="s">
        <v>67</v>
      </c>
      <c r="AJ1083" s="80">
        <v>0.87419999999999998</v>
      </c>
      <c r="AK1083" s="57">
        <f t="shared" si="40"/>
        <v>2</v>
      </c>
    </row>
    <row r="1084" spans="28:37" x14ac:dyDescent="0.25">
      <c r="AB1084" s="60">
        <v>2022</v>
      </c>
      <c r="AC1084" s="53" t="s">
        <v>44</v>
      </c>
      <c r="AD1084" s="53" t="s">
        <v>64</v>
      </c>
      <c r="AE1084" s="80">
        <v>0.31769999999999998</v>
      </c>
      <c r="AG1084" s="60">
        <v>2020</v>
      </c>
      <c r="AH1084" s="53" t="s">
        <v>40</v>
      </c>
      <c r="AI1084" s="53" t="s">
        <v>67</v>
      </c>
      <c r="AJ1084" s="80">
        <v>0.85730000000000006</v>
      </c>
      <c r="AK1084" s="57">
        <f t="shared" si="40"/>
        <v>3</v>
      </c>
    </row>
    <row r="1085" spans="28:37" x14ac:dyDescent="0.25">
      <c r="AB1085" s="60">
        <v>2022</v>
      </c>
      <c r="AC1085" s="53" t="s">
        <v>44</v>
      </c>
      <c r="AD1085" s="53" t="s">
        <v>66</v>
      </c>
      <c r="AE1085" s="80">
        <v>4.6959999999999995E-2</v>
      </c>
      <c r="AG1085" s="60">
        <v>2020</v>
      </c>
      <c r="AH1085" s="53" t="s">
        <v>44</v>
      </c>
      <c r="AI1085" s="53" t="s">
        <v>67</v>
      </c>
      <c r="AJ1085" s="80">
        <v>0.86620000000000008</v>
      </c>
      <c r="AK1085" s="57">
        <f t="shared" si="40"/>
        <v>4</v>
      </c>
    </row>
    <row r="1086" spans="28:37" x14ac:dyDescent="0.25">
      <c r="AB1086" s="60">
        <v>2022</v>
      </c>
      <c r="AC1086" s="53" t="s">
        <v>44</v>
      </c>
      <c r="AD1086" s="53" t="s">
        <v>67</v>
      </c>
      <c r="AE1086" s="80">
        <v>0.90040000000000009</v>
      </c>
      <c r="AG1086" s="60">
        <v>2020</v>
      </c>
      <c r="AH1086" s="53" t="s">
        <v>48</v>
      </c>
      <c r="AI1086" s="53" t="s">
        <v>67</v>
      </c>
      <c r="AJ1086" s="79">
        <v>0.87749999999999995</v>
      </c>
      <c r="AK1086" s="57">
        <f t="shared" si="40"/>
        <v>5</v>
      </c>
    </row>
    <row r="1087" spans="28:37" x14ac:dyDescent="0.25">
      <c r="AB1087" s="60">
        <v>2022</v>
      </c>
      <c r="AC1087" s="53" t="s">
        <v>44</v>
      </c>
      <c r="AD1087" s="53" t="s">
        <v>69</v>
      </c>
      <c r="AE1087" s="80">
        <v>2.6459E-2</v>
      </c>
      <c r="AG1087" s="60">
        <v>2020</v>
      </c>
      <c r="AH1087" s="53" t="s">
        <v>52</v>
      </c>
      <c r="AI1087" s="53" t="s">
        <v>67</v>
      </c>
      <c r="AJ1087" s="80">
        <v>0.89549999999999996</v>
      </c>
      <c r="AK1087" s="57">
        <f t="shared" si="40"/>
        <v>6</v>
      </c>
    </row>
    <row r="1088" spans="28:37" x14ac:dyDescent="0.25">
      <c r="AB1088" s="60">
        <v>2022</v>
      </c>
      <c r="AC1088" s="53" t="s">
        <v>44</v>
      </c>
      <c r="AD1088" s="53" t="s">
        <v>73</v>
      </c>
      <c r="AE1088" s="80">
        <v>0.37939999999999996</v>
      </c>
      <c r="AG1088" s="60">
        <v>2020</v>
      </c>
      <c r="AH1088" s="53" t="s">
        <v>56</v>
      </c>
      <c r="AI1088" s="53" t="s">
        <v>67</v>
      </c>
      <c r="AJ1088" s="79">
        <v>0.91449999999999998</v>
      </c>
      <c r="AK1088" s="57">
        <f t="shared" si="40"/>
        <v>7</v>
      </c>
    </row>
    <row r="1089" spans="28:37" x14ac:dyDescent="0.25">
      <c r="AB1089" s="60">
        <v>2022</v>
      </c>
      <c r="AC1089" s="53" t="s">
        <v>44</v>
      </c>
      <c r="AD1089" s="53" t="s">
        <v>75</v>
      </c>
      <c r="AE1089" s="80">
        <v>0.36920000000000003</v>
      </c>
      <c r="AG1089" s="60">
        <v>2020</v>
      </c>
      <c r="AH1089" s="53" t="s">
        <v>58</v>
      </c>
      <c r="AI1089" s="53" t="s">
        <v>67</v>
      </c>
      <c r="AJ1089" s="79">
        <v>0.91520000000000001</v>
      </c>
      <c r="AK1089" s="57">
        <f t="shared" si="40"/>
        <v>8</v>
      </c>
    </row>
    <row r="1090" spans="28:37" x14ac:dyDescent="0.25">
      <c r="AB1090" s="60">
        <v>2022</v>
      </c>
      <c r="AC1090" s="53" t="s">
        <v>44</v>
      </c>
      <c r="AD1090" s="53" t="s">
        <v>76</v>
      </c>
      <c r="AE1090" s="80">
        <v>1.4252</v>
      </c>
      <c r="AG1090" s="60">
        <v>2020</v>
      </c>
      <c r="AH1090" s="53" t="s">
        <v>60</v>
      </c>
      <c r="AI1090" s="53" t="s">
        <v>67</v>
      </c>
      <c r="AJ1090" s="79">
        <v>0.90180000000000005</v>
      </c>
      <c r="AK1090" s="57">
        <f t="shared" ref="AK1090:AK1153" si="41">VLOOKUP(AH1090,AM:AN,2,FALSE)</f>
        <v>9</v>
      </c>
    </row>
    <row r="1091" spans="28:37" x14ac:dyDescent="0.25">
      <c r="AB1091" s="60">
        <v>2022</v>
      </c>
      <c r="AC1091" s="53" t="s">
        <v>44</v>
      </c>
      <c r="AD1091" s="53" t="s">
        <v>78</v>
      </c>
      <c r="AE1091" s="80">
        <v>4.0249E-2</v>
      </c>
      <c r="AG1091" s="60">
        <v>2020</v>
      </c>
      <c r="AH1091" s="53" t="s">
        <v>62</v>
      </c>
      <c r="AI1091" s="53" t="s">
        <v>67</v>
      </c>
      <c r="AJ1091" s="79">
        <v>0.90489999999999993</v>
      </c>
      <c r="AK1091" s="57">
        <f t="shared" si="41"/>
        <v>10</v>
      </c>
    </row>
    <row r="1092" spans="28:37" x14ac:dyDescent="0.25">
      <c r="AB1092" s="60">
        <v>2022</v>
      </c>
      <c r="AC1092" s="53" t="s">
        <v>44</v>
      </c>
      <c r="AD1092" s="53" t="s">
        <v>79</v>
      </c>
      <c r="AE1092" s="80">
        <v>0.377</v>
      </c>
      <c r="AG1092" s="60">
        <v>2020</v>
      </c>
      <c r="AH1092" s="53" t="s">
        <v>65</v>
      </c>
      <c r="AI1092" s="53" t="s">
        <v>67</v>
      </c>
      <c r="AJ1092" s="79">
        <v>0.94010000000000005</v>
      </c>
      <c r="AK1092" s="57">
        <f t="shared" si="41"/>
        <v>11</v>
      </c>
    </row>
    <row r="1093" spans="28:37" x14ac:dyDescent="0.25">
      <c r="AB1093" s="60">
        <v>2022</v>
      </c>
      <c r="AC1093" s="53" t="s">
        <v>44</v>
      </c>
      <c r="AD1093" s="53" t="s">
        <v>80</v>
      </c>
      <c r="AE1093" s="80">
        <v>6.0299999999999995E-5</v>
      </c>
      <c r="AG1093" s="60">
        <v>2020</v>
      </c>
      <c r="AH1093" s="53" t="s">
        <v>11</v>
      </c>
      <c r="AI1093" s="53" t="s">
        <v>67</v>
      </c>
      <c r="AJ1093" s="79">
        <v>0.95489999999999997</v>
      </c>
      <c r="AK1093" s="57">
        <f t="shared" si="41"/>
        <v>12</v>
      </c>
    </row>
    <row r="1094" spans="28:37" x14ac:dyDescent="0.25">
      <c r="AB1094" s="60">
        <v>2022</v>
      </c>
      <c r="AC1094" s="53" t="s">
        <v>48</v>
      </c>
      <c r="AD1094" s="53" t="s">
        <v>46</v>
      </c>
      <c r="AE1094" s="80">
        <v>1.4723999999999999</v>
      </c>
      <c r="AG1094" s="60">
        <v>2021</v>
      </c>
      <c r="AH1094" s="53" t="s">
        <v>8</v>
      </c>
      <c r="AI1094" s="53" t="s">
        <v>67</v>
      </c>
      <c r="AJ1094" s="81">
        <v>0.95269999999999999</v>
      </c>
      <c r="AK1094" s="57">
        <f t="shared" si="41"/>
        <v>1</v>
      </c>
    </row>
    <row r="1095" spans="28:37" x14ac:dyDescent="0.25">
      <c r="AB1095" s="60">
        <v>2022</v>
      </c>
      <c r="AC1095" s="53" t="s">
        <v>48</v>
      </c>
      <c r="AD1095" s="53" t="s">
        <v>71</v>
      </c>
      <c r="AE1095" s="80">
        <v>1.7279</v>
      </c>
      <c r="AG1095" s="60">
        <v>2021</v>
      </c>
      <c r="AH1095" s="53" t="s">
        <v>36</v>
      </c>
      <c r="AI1095" s="53" t="s">
        <v>67</v>
      </c>
      <c r="AJ1095" s="81">
        <v>0.97770000000000001</v>
      </c>
      <c r="AK1095" s="57">
        <f t="shared" si="41"/>
        <v>2</v>
      </c>
    </row>
    <row r="1096" spans="28:37" x14ac:dyDescent="0.25">
      <c r="AB1096" s="60">
        <v>2022</v>
      </c>
      <c r="AC1096" s="53" t="s">
        <v>48</v>
      </c>
      <c r="AD1096" s="53" t="s">
        <v>5</v>
      </c>
      <c r="AE1096" s="80">
        <v>1.3696999999999999</v>
      </c>
      <c r="AG1096" s="60">
        <v>2021</v>
      </c>
      <c r="AH1096" s="53" t="s">
        <v>40</v>
      </c>
      <c r="AI1096" s="53" t="s">
        <v>67</v>
      </c>
      <c r="AJ1096" s="81">
        <v>0.9405</v>
      </c>
      <c r="AK1096" s="57">
        <f t="shared" si="41"/>
        <v>3</v>
      </c>
    </row>
    <row r="1097" spans="28:37" x14ac:dyDescent="0.25">
      <c r="AB1097" s="60">
        <v>2022</v>
      </c>
      <c r="AC1097" s="53" t="s">
        <v>48</v>
      </c>
      <c r="AD1097" s="53" t="s">
        <v>33</v>
      </c>
      <c r="AE1097" s="80">
        <v>0.98430000000000006</v>
      </c>
      <c r="AG1097" s="60">
        <v>2021</v>
      </c>
      <c r="AH1097" s="53" t="s">
        <v>44</v>
      </c>
      <c r="AI1097" s="53" t="s">
        <v>67</v>
      </c>
      <c r="AJ1097" s="81">
        <v>0.9617</v>
      </c>
      <c r="AK1097" s="57">
        <f t="shared" si="41"/>
        <v>4</v>
      </c>
    </row>
    <row r="1098" spans="28:37" x14ac:dyDescent="0.25">
      <c r="AB1098" s="60">
        <v>2022</v>
      </c>
      <c r="AC1098" s="53" t="s">
        <v>48</v>
      </c>
      <c r="AD1098" s="53" t="s">
        <v>38</v>
      </c>
      <c r="AE1098" s="80">
        <v>1.0806</v>
      </c>
      <c r="AG1098" s="60">
        <v>2021</v>
      </c>
      <c r="AH1098" s="53" t="s">
        <v>48</v>
      </c>
      <c r="AI1098" s="53" t="s">
        <v>67</v>
      </c>
      <c r="AJ1098" s="81">
        <v>0.95940000000000003</v>
      </c>
      <c r="AK1098" s="57">
        <f t="shared" si="41"/>
        <v>5</v>
      </c>
    </row>
    <row r="1099" spans="28:37" x14ac:dyDescent="0.25">
      <c r="AB1099" s="60">
        <v>2022</v>
      </c>
      <c r="AC1099" s="53" t="s">
        <v>48</v>
      </c>
      <c r="AD1099" s="53" t="s">
        <v>42</v>
      </c>
      <c r="AE1099" s="80">
        <v>0.20550000000000002</v>
      </c>
      <c r="AG1099" s="60">
        <v>2021</v>
      </c>
      <c r="AH1099" s="53" t="s">
        <v>52</v>
      </c>
      <c r="AI1099" s="53" t="s">
        <v>67</v>
      </c>
      <c r="AJ1099" s="81">
        <v>0.94120000000000004</v>
      </c>
      <c r="AK1099" s="57">
        <f t="shared" si="41"/>
        <v>6</v>
      </c>
    </row>
    <row r="1100" spans="28:37" x14ac:dyDescent="0.25">
      <c r="AB1100" s="60">
        <v>2022</v>
      </c>
      <c r="AC1100" s="53" t="s">
        <v>48</v>
      </c>
      <c r="AD1100" s="53" t="s">
        <v>50</v>
      </c>
      <c r="AE1100" s="80">
        <v>0.17449999999999999</v>
      </c>
      <c r="AG1100" s="60">
        <v>2021</v>
      </c>
      <c r="AH1100" s="53" t="s">
        <v>56</v>
      </c>
      <c r="AI1100" s="53" t="s">
        <v>67</v>
      </c>
      <c r="AJ1100" s="80">
        <v>0.94720000000000004</v>
      </c>
      <c r="AK1100" s="57">
        <f t="shared" si="41"/>
        <v>7</v>
      </c>
    </row>
    <row r="1101" spans="28:37" x14ac:dyDescent="0.25">
      <c r="AB1101" s="60">
        <v>2022</v>
      </c>
      <c r="AC1101" s="53" t="s">
        <v>48</v>
      </c>
      <c r="AD1101" s="53" t="s">
        <v>54</v>
      </c>
      <c r="AE1101" s="80">
        <v>1.7639000000000002E-2</v>
      </c>
      <c r="AG1101" s="60">
        <v>2021</v>
      </c>
      <c r="AH1101" s="53" t="s">
        <v>58</v>
      </c>
      <c r="AI1101" s="53" t="s">
        <v>67</v>
      </c>
      <c r="AJ1101" s="80">
        <v>0.94599999999999995</v>
      </c>
      <c r="AK1101" s="57">
        <f t="shared" si="41"/>
        <v>8</v>
      </c>
    </row>
    <row r="1102" spans="28:37" x14ac:dyDescent="0.25">
      <c r="AB1102" s="60">
        <v>2022</v>
      </c>
      <c r="AC1102" s="53" t="s">
        <v>48</v>
      </c>
      <c r="AD1102" s="53" t="s">
        <v>57</v>
      </c>
      <c r="AE1102" s="80">
        <v>9.3830000000000001E-5</v>
      </c>
      <c r="AG1102" s="60">
        <v>2021</v>
      </c>
      <c r="AH1102" s="53" t="s">
        <v>60</v>
      </c>
      <c r="AI1102" s="53" t="s">
        <v>67</v>
      </c>
      <c r="AJ1102" s="80">
        <v>0.93680000000000008</v>
      </c>
      <c r="AK1102" s="57">
        <f t="shared" si="41"/>
        <v>9</v>
      </c>
    </row>
    <row r="1103" spans="28:37" x14ac:dyDescent="0.25">
      <c r="AB1103" s="60">
        <v>2022</v>
      </c>
      <c r="AC1103" s="53" t="s">
        <v>48</v>
      </c>
      <c r="AD1103" s="53" t="s">
        <v>59</v>
      </c>
      <c r="AE1103" s="80">
        <v>1.0693999999999999E-2</v>
      </c>
      <c r="AG1103" s="60">
        <v>2021</v>
      </c>
      <c r="AH1103" s="53" t="s">
        <v>62</v>
      </c>
      <c r="AI1103" s="53" t="s">
        <v>67</v>
      </c>
      <c r="AJ1103" s="80">
        <v>0.96620000000000006</v>
      </c>
      <c r="AK1103" s="57">
        <f t="shared" si="41"/>
        <v>10</v>
      </c>
    </row>
    <row r="1104" spans="28:37" x14ac:dyDescent="0.25">
      <c r="AB1104" s="60">
        <v>2022</v>
      </c>
      <c r="AC1104" s="53" t="s">
        <v>48</v>
      </c>
      <c r="AD1104" s="53" t="s">
        <v>61</v>
      </c>
      <c r="AE1104" s="80">
        <v>1.1070000000000001E-3</v>
      </c>
      <c r="AG1104" s="60">
        <v>2021</v>
      </c>
      <c r="AH1104" s="53" t="s">
        <v>65</v>
      </c>
      <c r="AI1104" s="53" t="s">
        <v>67</v>
      </c>
      <c r="AJ1104" s="80">
        <v>0.93440000000000001</v>
      </c>
      <c r="AK1104" s="57">
        <f t="shared" si="41"/>
        <v>11</v>
      </c>
    </row>
    <row r="1105" spans="28:37" x14ac:dyDescent="0.25">
      <c r="AB1105" s="60">
        <v>2022</v>
      </c>
      <c r="AC1105" s="53" t="s">
        <v>48</v>
      </c>
      <c r="AD1105" s="53" t="s">
        <v>64</v>
      </c>
      <c r="AE1105" s="80">
        <v>0.313</v>
      </c>
      <c r="AG1105" s="60">
        <v>2021</v>
      </c>
      <c r="AH1105" s="53" t="s">
        <v>11</v>
      </c>
      <c r="AI1105" s="53" t="s">
        <v>67</v>
      </c>
      <c r="AJ1105" s="80">
        <v>0.92220000000000002</v>
      </c>
      <c r="AK1105" s="57">
        <f t="shared" si="41"/>
        <v>12</v>
      </c>
    </row>
    <row r="1106" spans="28:37" x14ac:dyDescent="0.25">
      <c r="AB1106" s="60">
        <v>2022</v>
      </c>
      <c r="AC1106" s="53" t="s">
        <v>48</v>
      </c>
      <c r="AD1106" s="53" t="s">
        <v>66</v>
      </c>
      <c r="AE1106" s="80">
        <v>4.7114000000000003E-2</v>
      </c>
      <c r="AG1106" s="60">
        <v>2022</v>
      </c>
      <c r="AH1106" s="53" t="s">
        <v>8</v>
      </c>
      <c r="AI1106" s="53" t="s">
        <v>67</v>
      </c>
      <c r="AJ1106" s="80">
        <v>0.88969999999999994</v>
      </c>
      <c r="AK1106" s="57">
        <f t="shared" si="41"/>
        <v>1</v>
      </c>
    </row>
    <row r="1107" spans="28:37" x14ac:dyDescent="0.25">
      <c r="AB1107" s="60">
        <v>2022</v>
      </c>
      <c r="AC1107" s="53" t="s">
        <v>48</v>
      </c>
      <c r="AD1107" s="53" t="s">
        <v>67</v>
      </c>
      <c r="AE1107" s="80">
        <v>0.89560000000000006</v>
      </c>
      <c r="AG1107" s="60">
        <v>2022</v>
      </c>
      <c r="AH1107" s="53" t="s">
        <v>36</v>
      </c>
      <c r="AI1107" s="53" t="s">
        <v>67</v>
      </c>
      <c r="AJ1107" s="80">
        <v>0.90810000000000002</v>
      </c>
      <c r="AK1107" s="57">
        <f t="shared" si="41"/>
        <v>2</v>
      </c>
    </row>
    <row r="1108" spans="28:37" x14ac:dyDescent="0.25">
      <c r="AB1108" s="60">
        <v>2022</v>
      </c>
      <c r="AC1108" s="53" t="s">
        <v>48</v>
      </c>
      <c r="AD1108" s="53" t="s">
        <v>69</v>
      </c>
      <c r="AE1108" s="80">
        <v>2.613E-2</v>
      </c>
      <c r="AG1108" s="60">
        <v>2022</v>
      </c>
      <c r="AH1108" s="53" t="s">
        <v>40</v>
      </c>
      <c r="AI1108" s="53" t="s">
        <v>67</v>
      </c>
      <c r="AJ1108" s="80">
        <v>0.9415</v>
      </c>
      <c r="AK1108" s="57">
        <f t="shared" si="41"/>
        <v>3</v>
      </c>
    </row>
    <row r="1109" spans="28:37" x14ac:dyDescent="0.25">
      <c r="AB1109" s="60">
        <v>2022</v>
      </c>
      <c r="AC1109" s="53" t="s">
        <v>48</v>
      </c>
      <c r="AD1109" s="53" t="s">
        <v>73</v>
      </c>
      <c r="AE1109" s="80">
        <v>0.37520000000000003</v>
      </c>
      <c r="AG1109" s="60">
        <v>2022</v>
      </c>
      <c r="AH1109" s="53" t="s">
        <v>44</v>
      </c>
      <c r="AI1109" s="53" t="s">
        <v>67</v>
      </c>
      <c r="AJ1109" s="80">
        <v>0.90040000000000009</v>
      </c>
      <c r="AK1109" s="57">
        <f t="shared" si="41"/>
        <v>4</v>
      </c>
    </row>
    <row r="1110" spans="28:37" x14ac:dyDescent="0.25">
      <c r="AB1110" s="60">
        <v>2022</v>
      </c>
      <c r="AC1110" s="53" t="s">
        <v>48</v>
      </c>
      <c r="AD1110" s="53" t="s">
        <v>75</v>
      </c>
      <c r="AE1110" s="80">
        <v>0.36520000000000002</v>
      </c>
      <c r="AG1110" s="60">
        <v>2022</v>
      </c>
      <c r="AH1110" s="53" t="s">
        <v>48</v>
      </c>
      <c r="AI1110" s="53" t="s">
        <v>67</v>
      </c>
      <c r="AJ1110" s="80">
        <v>0.89560000000000006</v>
      </c>
      <c r="AK1110" s="57">
        <f t="shared" si="41"/>
        <v>5</v>
      </c>
    </row>
    <row r="1111" spans="28:37" x14ac:dyDescent="0.25">
      <c r="AB1111" s="60">
        <v>2022</v>
      </c>
      <c r="AC1111" s="53" t="s">
        <v>48</v>
      </c>
      <c r="AD1111" s="53" t="s">
        <v>76</v>
      </c>
      <c r="AE1111" s="80">
        <v>1.4276</v>
      </c>
      <c r="AG1111" s="60">
        <v>2022</v>
      </c>
      <c r="AH1111" s="53" t="s">
        <v>52</v>
      </c>
      <c r="AI1111" s="53" t="s">
        <v>67</v>
      </c>
      <c r="AJ1111" s="80">
        <v>0.86549999999999994</v>
      </c>
      <c r="AK1111" s="57">
        <f t="shared" si="41"/>
        <v>6</v>
      </c>
    </row>
    <row r="1112" spans="28:37" x14ac:dyDescent="0.25">
      <c r="AB1112" s="60">
        <v>2022</v>
      </c>
      <c r="AC1112" s="53" t="s">
        <v>48</v>
      </c>
      <c r="AD1112" s="53" t="s">
        <v>78</v>
      </c>
      <c r="AE1112" s="80">
        <v>4.0072000000000003E-2</v>
      </c>
      <c r="AG1112" s="60">
        <v>2022</v>
      </c>
      <c r="AH1112" s="53" t="s">
        <v>56</v>
      </c>
      <c r="AI1112" s="53" t="s">
        <v>67</v>
      </c>
      <c r="AJ1112" s="80">
        <v>0.87</v>
      </c>
      <c r="AK1112" s="57">
        <f t="shared" si="41"/>
        <v>7</v>
      </c>
    </row>
    <row r="1113" spans="28:37" x14ac:dyDescent="0.25">
      <c r="AB1113" s="60">
        <v>2022</v>
      </c>
      <c r="AC1113" s="53" t="s">
        <v>48</v>
      </c>
      <c r="AD1113" s="53" t="s">
        <v>79</v>
      </c>
      <c r="AE1113" s="80">
        <v>0.37290000000000001</v>
      </c>
      <c r="AG1113" s="60">
        <v>2022</v>
      </c>
      <c r="AH1113" s="53" t="s">
        <v>58</v>
      </c>
      <c r="AI1113" s="53" t="s">
        <v>67</v>
      </c>
      <c r="AJ1113" s="80">
        <v>0.85699999999999998</v>
      </c>
      <c r="AK1113" s="57">
        <f t="shared" si="41"/>
        <v>8</v>
      </c>
    </row>
    <row r="1114" spans="28:37" x14ac:dyDescent="0.25">
      <c r="AB1114" s="60">
        <v>2022</v>
      </c>
      <c r="AC1114" s="53" t="s">
        <v>48</v>
      </c>
      <c r="AD1114" s="53" t="s">
        <v>80</v>
      </c>
      <c r="AE1114" s="80">
        <v>5.9070000000000002E-5</v>
      </c>
      <c r="AG1114" s="60">
        <v>2022</v>
      </c>
      <c r="AH1114" s="53" t="s">
        <v>60</v>
      </c>
      <c r="AI1114" s="53" t="s">
        <v>67</v>
      </c>
      <c r="AJ1114" s="80">
        <v>0.81969999999999998</v>
      </c>
      <c r="AK1114" s="57">
        <f t="shared" si="41"/>
        <v>9</v>
      </c>
    </row>
    <row r="1115" spans="28:37" x14ac:dyDescent="0.25">
      <c r="AB1115" s="60">
        <v>2022</v>
      </c>
      <c r="AC1115" s="53" t="s">
        <v>52</v>
      </c>
      <c r="AD1115" s="53" t="s">
        <v>46</v>
      </c>
      <c r="AE1115" s="80">
        <v>1.4547000000000001</v>
      </c>
      <c r="AG1115" s="60">
        <v>2022</v>
      </c>
      <c r="AH1115" s="53" t="s">
        <v>62</v>
      </c>
      <c r="AI1115" s="53" t="s">
        <v>67</v>
      </c>
      <c r="AJ1115" s="80">
        <v>0.8216</v>
      </c>
      <c r="AK1115" s="57">
        <f t="shared" si="41"/>
        <v>10</v>
      </c>
    </row>
    <row r="1116" spans="28:37" x14ac:dyDescent="0.25">
      <c r="AB1116" s="60">
        <v>2022</v>
      </c>
      <c r="AC1116" s="53" t="s">
        <v>52</v>
      </c>
      <c r="AD1116" s="53" t="s">
        <v>71</v>
      </c>
      <c r="AE1116" s="80">
        <v>1.6878</v>
      </c>
      <c r="AG1116" s="60">
        <v>2022</v>
      </c>
      <c r="AH1116" s="53" t="s">
        <v>65</v>
      </c>
      <c r="AI1116" s="53" t="s">
        <v>67</v>
      </c>
      <c r="AJ1116" s="80">
        <v>0.85309999999999997</v>
      </c>
      <c r="AK1116" s="57">
        <f t="shared" si="41"/>
        <v>11</v>
      </c>
    </row>
    <row r="1117" spans="28:37" x14ac:dyDescent="0.25">
      <c r="AB1117" s="60">
        <v>2022</v>
      </c>
      <c r="AC1117" s="53" t="s">
        <v>52</v>
      </c>
      <c r="AD1117" s="53" t="s">
        <v>5</v>
      </c>
      <c r="AE1117" s="80">
        <v>1.3917999999999999</v>
      </c>
      <c r="AG1117" s="60">
        <v>2022</v>
      </c>
      <c r="AH1117" s="53" t="s">
        <v>11</v>
      </c>
      <c r="AI1117" s="53" t="s">
        <v>67</v>
      </c>
      <c r="AJ1117" s="79">
        <v>0.85010000000000008</v>
      </c>
      <c r="AK1117" s="57">
        <f t="shared" si="41"/>
        <v>12</v>
      </c>
    </row>
    <row r="1118" spans="28:37" x14ac:dyDescent="0.25">
      <c r="AB1118" s="60">
        <v>2022</v>
      </c>
      <c r="AC1118" s="53" t="s">
        <v>52</v>
      </c>
      <c r="AD1118" s="53" t="s">
        <v>33</v>
      </c>
      <c r="AE1118" s="80">
        <v>0.95900000000000007</v>
      </c>
      <c r="AG1118" s="60">
        <v>2023</v>
      </c>
      <c r="AH1118" s="53" t="s">
        <v>8</v>
      </c>
      <c r="AI1118" s="53" t="s">
        <v>67</v>
      </c>
      <c r="AJ1118" s="80">
        <v>0.8479000000000001</v>
      </c>
      <c r="AK1118" s="57">
        <f t="shared" si="41"/>
        <v>1</v>
      </c>
    </row>
    <row r="1119" spans="28:37" x14ac:dyDescent="0.25">
      <c r="AB1119" s="60">
        <v>2022</v>
      </c>
      <c r="AC1119" s="53" t="s">
        <v>52</v>
      </c>
      <c r="AD1119" s="53" t="s">
        <v>38</v>
      </c>
      <c r="AE1119" s="80">
        <v>1.0798000000000001</v>
      </c>
      <c r="AG1119" s="60">
        <v>2023</v>
      </c>
      <c r="AH1119" s="53" t="s">
        <v>36</v>
      </c>
      <c r="AI1119" s="53" t="s">
        <v>67</v>
      </c>
      <c r="AJ1119" s="80">
        <v>0.83030000000000004</v>
      </c>
      <c r="AK1119" s="57">
        <f t="shared" si="41"/>
        <v>2</v>
      </c>
    </row>
    <row r="1120" spans="28:37" x14ac:dyDescent="0.25">
      <c r="AB1120" s="60">
        <v>2022</v>
      </c>
      <c r="AC1120" s="53" t="s">
        <v>52</v>
      </c>
      <c r="AD1120" s="53" t="s">
        <v>42</v>
      </c>
      <c r="AE1120" s="80">
        <v>0.2079</v>
      </c>
      <c r="AG1120" s="60">
        <v>2023</v>
      </c>
      <c r="AH1120" s="53" t="s">
        <v>40</v>
      </c>
      <c r="AI1120" s="53" t="s">
        <v>67</v>
      </c>
      <c r="AJ1120" s="80">
        <v>0.83450000000000002</v>
      </c>
      <c r="AK1120" s="57">
        <f t="shared" si="41"/>
        <v>3</v>
      </c>
    </row>
    <row r="1121" spans="28:37" x14ac:dyDescent="0.25">
      <c r="AB1121" s="60">
        <v>2022</v>
      </c>
      <c r="AC1121" s="53" t="s">
        <v>52</v>
      </c>
      <c r="AD1121" s="53" t="s">
        <v>50</v>
      </c>
      <c r="AE1121" s="80">
        <v>0.17739999999999997</v>
      </c>
      <c r="AG1121" s="60">
        <v>2023</v>
      </c>
      <c r="AH1121" s="53" t="s">
        <v>44</v>
      </c>
      <c r="AI1121" s="53" t="s">
        <v>67</v>
      </c>
      <c r="AJ1121" s="80">
        <v>0.82079999999999997</v>
      </c>
      <c r="AK1121" s="57">
        <f t="shared" si="41"/>
        <v>4</v>
      </c>
    </row>
    <row r="1122" spans="28:37" x14ac:dyDescent="0.25">
      <c r="AB1122" s="60">
        <v>2022</v>
      </c>
      <c r="AC1122" s="53" t="s">
        <v>52</v>
      </c>
      <c r="AD1122" s="53" t="s">
        <v>54</v>
      </c>
      <c r="AE1122" s="80">
        <v>1.763E-2</v>
      </c>
      <c r="AG1122" s="60">
        <v>2023</v>
      </c>
      <c r="AH1122" s="53" t="s">
        <v>48</v>
      </c>
      <c r="AI1122" s="53" t="s">
        <v>67</v>
      </c>
      <c r="AJ1122" s="80">
        <v>0.81279999999999997</v>
      </c>
      <c r="AK1122" s="57">
        <f t="shared" si="41"/>
        <v>5</v>
      </c>
    </row>
    <row r="1123" spans="28:37" x14ac:dyDescent="0.25">
      <c r="AB1123" s="60">
        <v>2022</v>
      </c>
      <c r="AC1123" s="53" t="s">
        <v>52</v>
      </c>
      <c r="AD1123" s="53" t="s">
        <v>57</v>
      </c>
      <c r="AE1123" s="80">
        <v>9.3550000000000011E-5</v>
      </c>
      <c r="AG1123" s="60">
        <v>2023</v>
      </c>
      <c r="AH1123" s="53" t="s">
        <v>52</v>
      </c>
      <c r="AI1123" s="53" t="s">
        <v>67</v>
      </c>
      <c r="AJ1123" s="80">
        <v>0.82519999999999993</v>
      </c>
      <c r="AK1123" s="57">
        <f t="shared" si="41"/>
        <v>6</v>
      </c>
    </row>
    <row r="1124" spans="28:37" x14ac:dyDescent="0.25">
      <c r="AB1124" s="60">
        <v>2022</v>
      </c>
      <c r="AC1124" s="53" t="s">
        <v>52</v>
      </c>
      <c r="AD1124" s="53" t="s">
        <v>59</v>
      </c>
      <c r="AE1124" s="80">
        <v>1.0187E-2</v>
      </c>
      <c r="AG1124" s="60">
        <v>2023</v>
      </c>
      <c r="AH1124" s="53" t="s">
        <v>56</v>
      </c>
      <c r="AI1124" s="53" t="s">
        <v>67</v>
      </c>
      <c r="AJ1124" s="80">
        <v>0.82379999999999998</v>
      </c>
      <c r="AK1124" s="57">
        <f t="shared" si="41"/>
        <v>7</v>
      </c>
    </row>
    <row r="1125" spans="28:37" x14ac:dyDescent="0.25">
      <c r="AB1125" s="60">
        <v>2022</v>
      </c>
      <c r="AC1125" s="53" t="s">
        <v>52</v>
      </c>
      <c r="AD1125" s="53" t="s">
        <v>61</v>
      </c>
      <c r="AE1125" s="80">
        <v>1.072E-3</v>
      </c>
      <c r="AG1125" s="60">
        <v>2023</v>
      </c>
      <c r="AH1125" s="53" t="s">
        <v>58</v>
      </c>
      <c r="AI1125" s="53" t="s">
        <v>67</v>
      </c>
      <c r="AJ1125" s="80">
        <v>0.80449999999999999</v>
      </c>
      <c r="AK1125" s="57">
        <f t="shared" si="41"/>
        <v>8</v>
      </c>
    </row>
    <row r="1126" spans="28:37" x14ac:dyDescent="0.25">
      <c r="AB1126" s="60">
        <v>2022</v>
      </c>
      <c r="AC1126" s="53" t="s">
        <v>52</v>
      </c>
      <c r="AD1126" s="53" t="s">
        <v>64</v>
      </c>
      <c r="AE1126" s="80">
        <v>0.31590000000000001</v>
      </c>
      <c r="AG1126" s="60">
        <v>2023</v>
      </c>
      <c r="AH1126" s="53" t="s">
        <v>60</v>
      </c>
      <c r="AI1126" s="53" t="s">
        <v>67</v>
      </c>
      <c r="AJ1126" s="80">
        <v>0.81870000000000009</v>
      </c>
      <c r="AK1126" s="57">
        <f t="shared" si="41"/>
        <v>9</v>
      </c>
    </row>
    <row r="1127" spans="28:37" x14ac:dyDescent="0.25">
      <c r="AB1127" s="60">
        <v>2022</v>
      </c>
      <c r="AC1127" s="53" t="s">
        <v>52</v>
      </c>
      <c r="AD1127" s="53" t="s">
        <v>66</v>
      </c>
      <c r="AE1127" s="80">
        <v>4.6765999999999995E-2</v>
      </c>
      <c r="AG1127" s="60">
        <v>2023</v>
      </c>
      <c r="AH1127" s="53" t="s">
        <v>62</v>
      </c>
      <c r="AI1127" s="53" t="s">
        <v>67</v>
      </c>
      <c r="AJ1127" s="80">
        <v>0.79700000000000004</v>
      </c>
      <c r="AK1127" s="57">
        <f t="shared" si="41"/>
        <v>10</v>
      </c>
    </row>
    <row r="1128" spans="28:37" x14ac:dyDescent="0.25">
      <c r="AB1128" s="60">
        <v>2022</v>
      </c>
      <c r="AC1128" s="53" t="s">
        <v>52</v>
      </c>
      <c r="AD1128" s="53" t="s">
        <v>67</v>
      </c>
      <c r="AE1128" s="80">
        <v>0.86549999999999994</v>
      </c>
      <c r="AG1128" s="60">
        <v>2023</v>
      </c>
      <c r="AH1128" s="53" t="s">
        <v>65</v>
      </c>
      <c r="AI1128" s="53" t="s">
        <v>67</v>
      </c>
      <c r="AJ1128" s="80">
        <v>0.82279999999999998</v>
      </c>
      <c r="AK1128" s="57">
        <f t="shared" si="41"/>
        <v>11</v>
      </c>
    </row>
    <row r="1129" spans="28:37" x14ac:dyDescent="0.25">
      <c r="AB1129" s="60">
        <v>2022</v>
      </c>
      <c r="AC1129" s="53" t="s">
        <v>52</v>
      </c>
      <c r="AD1129" s="53" t="s">
        <v>69</v>
      </c>
      <c r="AE1129" s="80">
        <v>2.5396999999999999E-2</v>
      </c>
      <c r="AG1129" s="60">
        <v>2023</v>
      </c>
      <c r="AH1129" s="53" t="s">
        <v>11</v>
      </c>
      <c r="AI1129" s="53" t="s">
        <v>67</v>
      </c>
      <c r="AJ1129" s="80">
        <v>0.83700000000000008</v>
      </c>
      <c r="AK1129" s="57">
        <f t="shared" si="41"/>
        <v>12</v>
      </c>
    </row>
    <row r="1130" spans="28:37" x14ac:dyDescent="0.25">
      <c r="AB1130" s="60">
        <v>2022</v>
      </c>
      <c r="AC1130" s="53" t="s">
        <v>52</v>
      </c>
      <c r="AD1130" s="53" t="s">
        <v>73</v>
      </c>
      <c r="AE1130" s="80">
        <v>0.37890000000000001</v>
      </c>
      <c r="AG1130" s="60">
        <v>2024</v>
      </c>
      <c r="AH1130" s="53" t="s">
        <v>8</v>
      </c>
      <c r="AI1130" s="53" t="s">
        <v>67</v>
      </c>
      <c r="AJ1130" s="79">
        <v>0.81969999999999998</v>
      </c>
      <c r="AK1130" s="57">
        <f t="shared" si="41"/>
        <v>1</v>
      </c>
    </row>
    <row r="1131" spans="28:37" x14ac:dyDescent="0.25">
      <c r="AB1131" s="60">
        <v>2022</v>
      </c>
      <c r="AC1131" s="53" t="s">
        <v>52</v>
      </c>
      <c r="AD1131" s="53" t="s">
        <v>75</v>
      </c>
      <c r="AE1131" s="80">
        <v>0.37090000000000001</v>
      </c>
      <c r="AG1131" s="60">
        <v>2024</v>
      </c>
      <c r="AH1131" s="53" t="s">
        <v>36</v>
      </c>
      <c r="AI1131" s="53" t="s">
        <v>67</v>
      </c>
      <c r="AJ1131" s="79">
        <v>0.82099999999999995</v>
      </c>
      <c r="AK1131" s="57">
        <f t="shared" si="41"/>
        <v>2</v>
      </c>
    </row>
    <row r="1132" spans="28:37" x14ac:dyDescent="0.25">
      <c r="AB1132" s="60">
        <v>2022</v>
      </c>
      <c r="AC1132" s="53" t="s">
        <v>52</v>
      </c>
      <c r="AD1132" s="53" t="s">
        <v>76</v>
      </c>
      <c r="AE1132" s="80">
        <v>1.4586000000000001</v>
      </c>
      <c r="AG1132" s="60">
        <v>2024</v>
      </c>
      <c r="AH1132" s="53" t="s">
        <v>40</v>
      </c>
      <c r="AI1132" s="53" t="s">
        <v>67</v>
      </c>
      <c r="AJ1132" s="79">
        <v>0.80709999999999993</v>
      </c>
      <c r="AK1132" s="57">
        <f t="shared" si="41"/>
        <v>3</v>
      </c>
    </row>
    <row r="1133" spans="28:37" x14ac:dyDescent="0.25">
      <c r="AB1133" s="60">
        <v>2022</v>
      </c>
      <c r="AC1133" s="53" t="s">
        <v>52</v>
      </c>
      <c r="AD1133" s="53" t="s">
        <v>78</v>
      </c>
      <c r="AE1133" s="80">
        <v>3.9410000000000001E-2</v>
      </c>
      <c r="AG1133" s="60">
        <v>2024</v>
      </c>
      <c r="AH1133" s="53" t="s">
        <v>44</v>
      </c>
      <c r="AI1133" s="53" t="s">
        <v>67</v>
      </c>
      <c r="AJ1133" s="79">
        <v>0.81</v>
      </c>
      <c r="AK1133" s="57">
        <f t="shared" si="41"/>
        <v>4</v>
      </c>
    </row>
    <row r="1134" spans="28:37" x14ac:dyDescent="0.25">
      <c r="AB1134" s="60">
        <v>2022</v>
      </c>
      <c r="AC1134" s="53" t="s">
        <v>52</v>
      </c>
      <c r="AD1134" s="53" t="s">
        <v>79</v>
      </c>
      <c r="AE1134" s="80">
        <v>0.37890000000000001</v>
      </c>
      <c r="AG1134" s="60">
        <v>2024</v>
      </c>
      <c r="AH1134" s="53" t="s">
        <v>48</v>
      </c>
      <c r="AI1134" s="53" t="s">
        <v>67</v>
      </c>
      <c r="AJ1134" s="79">
        <v>0.82750000000000001</v>
      </c>
      <c r="AK1134" s="57">
        <f t="shared" si="41"/>
        <v>5</v>
      </c>
    </row>
    <row r="1135" spans="28:37" x14ac:dyDescent="0.25">
      <c r="AB1135" s="60">
        <v>2022</v>
      </c>
      <c r="AC1135" s="53" t="s">
        <v>52</v>
      </c>
      <c r="AD1135" s="53" t="s">
        <v>80</v>
      </c>
      <c r="AE1135" s="80">
        <v>5.9769999999999999E-5</v>
      </c>
      <c r="AG1135" s="60">
        <v>2024</v>
      </c>
      <c r="AH1135" s="53" t="s">
        <v>52</v>
      </c>
      <c r="AI1135" s="53" t="s">
        <v>67</v>
      </c>
      <c r="AJ1135" s="79">
        <v>0.82389999999999997</v>
      </c>
      <c r="AK1135" s="57">
        <f t="shared" si="41"/>
        <v>6</v>
      </c>
    </row>
    <row r="1136" spans="28:37" x14ac:dyDescent="0.25">
      <c r="AB1136" s="60">
        <v>2022</v>
      </c>
      <c r="AC1136" s="53" t="s">
        <v>56</v>
      </c>
      <c r="AD1136" s="53" t="s">
        <v>46</v>
      </c>
      <c r="AE1136" s="80">
        <v>1.4078999999999999</v>
      </c>
      <c r="AG1136" s="60">
        <v>2024</v>
      </c>
      <c r="AH1136" s="53" t="s">
        <v>56</v>
      </c>
      <c r="AI1136" s="53" t="s">
        <v>67</v>
      </c>
      <c r="AJ1136" s="79">
        <v>0.79310000000000003</v>
      </c>
      <c r="AK1136" s="57">
        <f t="shared" si="41"/>
        <v>7</v>
      </c>
    </row>
    <row r="1137" spans="28:37" x14ac:dyDescent="0.25">
      <c r="AB1137" s="60">
        <v>2022</v>
      </c>
      <c r="AC1137" s="53" t="s">
        <v>56</v>
      </c>
      <c r="AD1137" s="53" t="s">
        <v>71</v>
      </c>
      <c r="AE1137" s="80">
        <v>1.6805000000000001</v>
      </c>
      <c r="AG1137" s="60">
        <v>2024</v>
      </c>
      <c r="AH1137" s="53" t="s">
        <v>58</v>
      </c>
      <c r="AI1137" s="53" t="s">
        <v>67</v>
      </c>
      <c r="AJ1137" s="79">
        <v>0.81640000000000001</v>
      </c>
      <c r="AK1137" s="57">
        <f t="shared" si="41"/>
        <v>8</v>
      </c>
    </row>
    <row r="1138" spans="28:37" x14ac:dyDescent="0.25">
      <c r="AB1138" s="60">
        <v>2022</v>
      </c>
      <c r="AC1138" s="53" t="s">
        <v>56</v>
      </c>
      <c r="AD1138" s="53" t="s">
        <v>5</v>
      </c>
      <c r="AE1138" s="80">
        <v>1.3785000000000001</v>
      </c>
      <c r="AG1138" s="60">
        <v>2024</v>
      </c>
      <c r="AH1138" s="53" t="s">
        <v>60</v>
      </c>
      <c r="AI1138" s="53" t="s">
        <v>67</v>
      </c>
      <c r="AJ1138" s="79">
        <v>0.81569999999999998</v>
      </c>
      <c r="AK1138" s="57">
        <f t="shared" si="41"/>
        <v>9</v>
      </c>
    </row>
    <row r="1139" spans="28:37" x14ac:dyDescent="0.25">
      <c r="AB1139" s="60">
        <v>2022</v>
      </c>
      <c r="AC1139" s="53" t="s">
        <v>56</v>
      </c>
      <c r="AD1139" s="53" t="s">
        <v>33</v>
      </c>
      <c r="AE1139" s="80">
        <v>0.96589999999999998</v>
      </c>
      <c r="AG1139" s="60">
        <v>2024</v>
      </c>
      <c r="AH1139" s="53" t="s">
        <v>62</v>
      </c>
      <c r="AI1139" s="53" t="s">
        <v>67</v>
      </c>
      <c r="AJ1139" s="79">
        <v>0.78920000000000001</v>
      </c>
      <c r="AK1139" s="57">
        <f t="shared" si="41"/>
        <v>10</v>
      </c>
    </row>
    <row r="1140" spans="28:37" x14ac:dyDescent="0.25">
      <c r="AB1140" s="60">
        <v>2022</v>
      </c>
      <c r="AC1140" s="53" t="s">
        <v>56</v>
      </c>
      <c r="AD1140" s="53" t="s">
        <v>38</v>
      </c>
      <c r="AE1140" s="80">
        <v>1.0764</v>
      </c>
      <c r="AG1140" s="60">
        <v>2024</v>
      </c>
      <c r="AH1140" s="53" t="s">
        <v>65</v>
      </c>
      <c r="AI1140" s="53" t="s">
        <v>67</v>
      </c>
      <c r="AJ1140" s="79">
        <v>0.79200000000000004</v>
      </c>
      <c r="AK1140" s="57">
        <f t="shared" si="41"/>
        <v>11</v>
      </c>
    </row>
    <row r="1141" spans="28:37" x14ac:dyDescent="0.25">
      <c r="AB1141" s="60">
        <v>2022</v>
      </c>
      <c r="AC1141" s="53" t="s">
        <v>56</v>
      </c>
      <c r="AD1141" s="53" t="s">
        <v>42</v>
      </c>
      <c r="AE1141" s="80">
        <v>0.20449999999999999</v>
      </c>
      <c r="AG1141" s="60">
        <v>2024</v>
      </c>
      <c r="AH1141" s="53" t="s">
        <v>11</v>
      </c>
      <c r="AI1141" s="53" t="s">
        <v>67</v>
      </c>
      <c r="AJ1141" s="82">
        <v>0.76560000000000006</v>
      </c>
      <c r="AK1141" s="57">
        <f t="shared" si="41"/>
        <v>12</v>
      </c>
    </row>
    <row r="1142" spans="28:37" x14ac:dyDescent="0.25">
      <c r="AB1142" s="60">
        <v>2022</v>
      </c>
      <c r="AC1142" s="53" t="s">
        <v>56</v>
      </c>
      <c r="AD1142" s="53" t="s">
        <v>50</v>
      </c>
      <c r="AE1142" s="80">
        <v>0.17559999999999998</v>
      </c>
      <c r="AG1142" s="60">
        <v>2025</v>
      </c>
      <c r="AH1142" s="53" t="s">
        <v>8</v>
      </c>
      <c r="AI1142" s="53" t="s">
        <v>67</v>
      </c>
      <c r="AJ1142" s="79">
        <v>0.76439999999999997</v>
      </c>
      <c r="AK1142" s="57">
        <f t="shared" si="41"/>
        <v>1</v>
      </c>
    </row>
    <row r="1143" spans="28:37" x14ac:dyDescent="0.25">
      <c r="AB1143" s="60">
        <v>2022</v>
      </c>
      <c r="AC1143" s="53" t="s">
        <v>56</v>
      </c>
      <c r="AD1143" s="53" t="s">
        <v>54</v>
      </c>
      <c r="AE1143" s="80">
        <v>1.7369000000000002E-2</v>
      </c>
      <c r="AG1143" s="60">
        <v>2025</v>
      </c>
      <c r="AH1143" s="53" t="s">
        <v>36</v>
      </c>
      <c r="AI1143" s="53" t="s">
        <v>67</v>
      </c>
      <c r="AJ1143" s="79">
        <v>0.75580000000000003</v>
      </c>
      <c r="AK1143" s="57">
        <f t="shared" si="41"/>
        <v>2</v>
      </c>
    </row>
    <row r="1144" spans="28:37" x14ac:dyDescent="0.25">
      <c r="AB1144" s="60">
        <v>2022</v>
      </c>
      <c r="AC1144" s="53" t="s">
        <v>56</v>
      </c>
      <c r="AD1144" s="53" t="s">
        <v>57</v>
      </c>
      <c r="AE1144" s="80">
        <v>9.2820000000000009E-5</v>
      </c>
      <c r="AG1144" s="60">
        <v>2025</v>
      </c>
      <c r="AH1144" s="53" t="s">
        <v>40</v>
      </c>
      <c r="AI1144" s="53" t="s">
        <v>67</v>
      </c>
      <c r="AJ1144" s="79">
        <v>0.76639999999999997</v>
      </c>
      <c r="AK1144" s="57">
        <f t="shared" si="41"/>
        <v>3</v>
      </c>
    </row>
    <row r="1145" spans="28:37" x14ac:dyDescent="0.25">
      <c r="AB1145" s="60">
        <v>2022</v>
      </c>
      <c r="AC1145" s="53" t="s">
        <v>56</v>
      </c>
      <c r="AD1145" s="53" t="s">
        <v>59</v>
      </c>
      <c r="AE1145" s="80">
        <v>1.0348999999999999E-2</v>
      </c>
      <c r="AG1145" s="60">
        <v>2025</v>
      </c>
      <c r="AH1145" s="53" t="s">
        <v>44</v>
      </c>
      <c r="AI1145" s="53" t="s">
        <v>67</v>
      </c>
      <c r="AJ1145" s="79">
        <v>0.77560000000000007</v>
      </c>
      <c r="AK1145" s="57">
        <f t="shared" si="41"/>
        <v>4</v>
      </c>
    </row>
    <row r="1146" spans="28:37" x14ac:dyDescent="0.25">
      <c r="AB1146" s="60">
        <v>2022</v>
      </c>
      <c r="AC1146" s="53" t="s">
        <v>56</v>
      </c>
      <c r="AD1146" s="53" t="s">
        <v>61</v>
      </c>
      <c r="AE1146" s="80">
        <v>1.062E-3</v>
      </c>
      <c r="AG1146" s="60">
        <v>2025</v>
      </c>
      <c r="AH1146" s="53" t="s">
        <v>48</v>
      </c>
      <c r="AI1146" s="53" t="s">
        <v>67</v>
      </c>
      <c r="AJ1146" s="79">
        <v>0.76870000000000005</v>
      </c>
      <c r="AK1146" s="57">
        <f t="shared" si="41"/>
        <v>5</v>
      </c>
    </row>
    <row r="1147" spans="28:37" x14ac:dyDescent="0.25">
      <c r="AB1147" s="60">
        <v>2022</v>
      </c>
      <c r="AC1147" s="53" t="s">
        <v>56</v>
      </c>
      <c r="AD1147" s="53" t="s">
        <v>64</v>
      </c>
      <c r="AE1147" s="80">
        <v>0.30990000000000001</v>
      </c>
      <c r="AG1147" s="60">
        <v>2025</v>
      </c>
      <c r="AH1147" s="53" t="s">
        <v>52</v>
      </c>
      <c r="AI1147" s="53" t="s">
        <v>67</v>
      </c>
      <c r="AJ1147" s="79">
        <v>0.77370000000000005</v>
      </c>
      <c r="AK1147" s="57">
        <f t="shared" si="41"/>
        <v>6</v>
      </c>
    </row>
    <row r="1148" spans="28:37" x14ac:dyDescent="0.25">
      <c r="AB1148" s="60">
        <v>2022</v>
      </c>
      <c r="AC1148" s="53" t="s">
        <v>56</v>
      </c>
      <c r="AD1148" s="53" t="s">
        <v>66</v>
      </c>
      <c r="AE1148" s="80">
        <v>4.6016000000000001E-2</v>
      </c>
      <c r="AG1148" s="60">
        <v>2025</v>
      </c>
      <c r="AH1148" s="53" t="s">
        <v>56</v>
      </c>
      <c r="AI1148" s="53" t="s">
        <v>67</v>
      </c>
      <c r="AJ1148" s="79">
        <v>0.76590000000000003</v>
      </c>
      <c r="AK1148" s="57">
        <f t="shared" si="41"/>
        <v>7</v>
      </c>
    </row>
    <row r="1149" spans="28:37" x14ac:dyDescent="0.25">
      <c r="AB1149" s="60">
        <v>2022</v>
      </c>
      <c r="AC1149" s="53" t="s">
        <v>56</v>
      </c>
      <c r="AD1149" s="53" t="s">
        <v>67</v>
      </c>
      <c r="AE1149" s="80">
        <v>0.87</v>
      </c>
      <c r="AG1149" s="60">
        <v>2025</v>
      </c>
      <c r="AH1149" s="53" t="s">
        <v>58</v>
      </c>
      <c r="AI1149" s="53" t="s">
        <v>67</v>
      </c>
      <c r="AJ1149" s="79">
        <v>0.75599999999999989</v>
      </c>
      <c r="AK1149" s="57">
        <f t="shared" si="41"/>
        <v>8</v>
      </c>
    </row>
    <row r="1150" spans="28:37" x14ac:dyDescent="0.25">
      <c r="AB1150" s="60">
        <v>2022</v>
      </c>
      <c r="AC1150" s="53" t="s">
        <v>56</v>
      </c>
      <c r="AD1150" s="53" t="s">
        <v>69</v>
      </c>
      <c r="AE1150" s="80">
        <v>2.4980000000000002E-2</v>
      </c>
      <c r="AG1150" s="60">
        <v>2025</v>
      </c>
      <c r="AH1150" s="53" t="s">
        <v>60</v>
      </c>
      <c r="AI1150" s="53" t="s">
        <v>67</v>
      </c>
      <c r="AJ1150" s="79">
        <v>0.74760000000000004</v>
      </c>
      <c r="AK1150" s="57">
        <f t="shared" si="41"/>
        <v>9</v>
      </c>
    </row>
    <row r="1151" spans="28:37" x14ac:dyDescent="0.25">
      <c r="AB1151" s="60">
        <v>2022</v>
      </c>
      <c r="AC1151" s="53" t="s">
        <v>56</v>
      </c>
      <c r="AD1151" s="53" t="s">
        <v>73</v>
      </c>
      <c r="AE1151" s="80">
        <v>0.37450000000000006</v>
      </c>
      <c r="AG1151" s="60">
        <v>2025</v>
      </c>
      <c r="AH1151" s="53" t="s">
        <v>62</v>
      </c>
      <c r="AI1151" s="53" t="s">
        <v>67</v>
      </c>
      <c r="AJ1151" s="79">
        <v>0.74519999999999997</v>
      </c>
      <c r="AK1151" s="57">
        <f t="shared" si="41"/>
        <v>10</v>
      </c>
    </row>
    <row r="1152" spans="28:37" x14ac:dyDescent="0.25">
      <c r="AB1152" s="60">
        <v>2022</v>
      </c>
      <c r="AC1152" s="53" t="s">
        <v>56</v>
      </c>
      <c r="AD1152" s="53" t="s">
        <v>75</v>
      </c>
      <c r="AE1152" s="80">
        <v>0.36700000000000005</v>
      </c>
      <c r="AG1152" s="60">
        <v>2025</v>
      </c>
      <c r="AH1152" s="53" t="s">
        <v>65</v>
      </c>
      <c r="AI1152" s="53" t="s">
        <v>67</v>
      </c>
      <c r="AJ1152" s="79">
        <v>0.74170000000000003</v>
      </c>
      <c r="AK1152" s="57">
        <f t="shared" si="41"/>
        <v>11</v>
      </c>
    </row>
    <row r="1153" spans="28:37" x14ac:dyDescent="0.25">
      <c r="AB1153" s="60">
        <v>2022</v>
      </c>
      <c r="AC1153" s="53" t="s">
        <v>56</v>
      </c>
      <c r="AD1153" s="53" t="s">
        <v>76</v>
      </c>
      <c r="AE1153" s="80">
        <v>1.4479</v>
      </c>
      <c r="AG1153" s="60">
        <v>2025</v>
      </c>
      <c r="AH1153" s="53" t="s">
        <v>11</v>
      </c>
      <c r="AI1153" s="53" t="s">
        <v>67</v>
      </c>
      <c r="AJ1153" s="79">
        <v>0.74219999999999997</v>
      </c>
      <c r="AK1153" s="57">
        <f t="shared" si="41"/>
        <v>12</v>
      </c>
    </row>
    <row r="1154" spans="28:37" x14ac:dyDescent="0.25">
      <c r="AB1154" s="60">
        <v>2022</v>
      </c>
      <c r="AC1154" s="53" t="s">
        <v>56</v>
      </c>
      <c r="AD1154" s="53" t="s">
        <v>78</v>
      </c>
      <c r="AE1154" s="80">
        <v>3.7996000000000002E-2</v>
      </c>
      <c r="AG1154" s="60">
        <v>2018</v>
      </c>
      <c r="AH1154" s="53" t="s">
        <v>8</v>
      </c>
      <c r="AI1154" s="53" t="s">
        <v>69</v>
      </c>
      <c r="AJ1154" s="79">
        <v>2.5520999999999999E-2</v>
      </c>
      <c r="AK1154" s="57">
        <f t="shared" ref="AK1154:AK1217" si="42">VLOOKUP(AH1154,AM:AN,2,FALSE)</f>
        <v>1</v>
      </c>
    </row>
    <row r="1155" spans="28:37" x14ac:dyDescent="0.25">
      <c r="AB1155" s="60">
        <v>2022</v>
      </c>
      <c r="AC1155" s="53" t="s">
        <v>56</v>
      </c>
      <c r="AD1155" s="53" t="s">
        <v>79</v>
      </c>
      <c r="AE1155" s="80">
        <v>0.37530000000000002</v>
      </c>
      <c r="AG1155" s="60">
        <v>2018</v>
      </c>
      <c r="AH1155" s="53" t="s">
        <v>36</v>
      </c>
      <c r="AI1155" s="53" t="s">
        <v>69</v>
      </c>
      <c r="AJ1155" s="79">
        <v>2.5478000000000001E-2</v>
      </c>
      <c r="AK1155" s="57">
        <f t="shared" si="42"/>
        <v>2</v>
      </c>
    </row>
    <row r="1156" spans="28:37" x14ac:dyDescent="0.25">
      <c r="AB1156" s="60">
        <v>2022</v>
      </c>
      <c r="AC1156" s="53" t="s">
        <v>56</v>
      </c>
      <c r="AD1156" s="53" t="s">
        <v>80</v>
      </c>
      <c r="AE1156" s="80">
        <v>5.9020000000000001E-5</v>
      </c>
      <c r="AG1156" s="60">
        <v>2018</v>
      </c>
      <c r="AH1156" s="53" t="s">
        <v>40</v>
      </c>
      <c r="AI1156" s="53" t="s">
        <v>69</v>
      </c>
      <c r="AJ1156" s="79">
        <v>2.5086000000000001E-2</v>
      </c>
      <c r="AK1156" s="57">
        <f t="shared" si="42"/>
        <v>3</v>
      </c>
    </row>
    <row r="1157" spans="28:37" x14ac:dyDescent="0.25">
      <c r="AB1157" s="60">
        <v>2022</v>
      </c>
      <c r="AC1157" s="53" t="s">
        <v>58</v>
      </c>
      <c r="AD1157" s="53" t="s">
        <v>46</v>
      </c>
      <c r="AE1157" s="80">
        <v>1.3996</v>
      </c>
      <c r="AG1157" s="60">
        <v>2018</v>
      </c>
      <c r="AH1157" s="53" t="s">
        <v>44</v>
      </c>
      <c r="AI1157" s="53" t="s">
        <v>69</v>
      </c>
      <c r="AJ1157" s="79">
        <v>2.5583000000000002E-2</v>
      </c>
      <c r="AK1157" s="57">
        <f t="shared" si="42"/>
        <v>4</v>
      </c>
    </row>
    <row r="1158" spans="28:37" x14ac:dyDescent="0.25">
      <c r="AB1158" s="60">
        <v>2022</v>
      </c>
      <c r="AC1158" s="53" t="s">
        <v>58</v>
      </c>
      <c r="AD1158" s="53" t="s">
        <v>71</v>
      </c>
      <c r="AE1158" s="80">
        <v>1.629</v>
      </c>
      <c r="AG1158" s="60">
        <v>2018</v>
      </c>
      <c r="AH1158" s="53" t="s">
        <v>48</v>
      </c>
      <c r="AI1158" s="53" t="s">
        <v>69</v>
      </c>
      <c r="AJ1158" s="79">
        <v>2.5493999999999999E-2</v>
      </c>
      <c r="AK1158" s="57">
        <f t="shared" si="42"/>
        <v>5</v>
      </c>
    </row>
    <row r="1159" spans="28:37" x14ac:dyDescent="0.25">
      <c r="AB1159" s="60">
        <v>2022</v>
      </c>
      <c r="AC1159" s="53" t="s">
        <v>58</v>
      </c>
      <c r="AD1159" s="53" t="s">
        <v>5</v>
      </c>
      <c r="AE1159" s="80">
        <v>1.395</v>
      </c>
      <c r="AG1159" s="60">
        <v>2018</v>
      </c>
      <c r="AH1159" s="53" t="s">
        <v>52</v>
      </c>
      <c r="AI1159" s="53" t="s">
        <v>69</v>
      </c>
      <c r="AJ1159" s="79">
        <v>2.5574E-2</v>
      </c>
      <c r="AK1159" s="57">
        <f t="shared" si="42"/>
        <v>6</v>
      </c>
    </row>
    <row r="1160" spans="28:37" x14ac:dyDescent="0.25">
      <c r="AB1160" s="60">
        <v>2022</v>
      </c>
      <c r="AC1160" s="53" t="s">
        <v>58</v>
      </c>
      <c r="AD1160" s="53" t="s">
        <v>33</v>
      </c>
      <c r="AE1160" s="80">
        <v>0.9597</v>
      </c>
      <c r="AG1160" s="60">
        <v>2018</v>
      </c>
      <c r="AH1160" s="53" t="s">
        <v>56</v>
      </c>
      <c r="AI1160" s="53" t="s">
        <v>69</v>
      </c>
      <c r="AJ1160" s="79">
        <v>2.5613E-2</v>
      </c>
      <c r="AK1160" s="57">
        <f t="shared" si="42"/>
        <v>7</v>
      </c>
    </row>
    <row r="1161" spans="28:37" x14ac:dyDescent="0.25">
      <c r="AB1161" s="60">
        <v>2022</v>
      </c>
      <c r="AC1161" s="53" t="s">
        <v>58</v>
      </c>
      <c r="AD1161" s="53" t="s">
        <v>38</v>
      </c>
      <c r="AE1161" s="80">
        <v>1.0669</v>
      </c>
      <c r="AG1161" s="60">
        <v>2018</v>
      </c>
      <c r="AH1161" s="53" t="s">
        <v>58</v>
      </c>
      <c r="AI1161" s="53" t="s">
        <v>69</v>
      </c>
      <c r="AJ1161" s="79">
        <v>2.5579000000000001E-2</v>
      </c>
      <c r="AK1161" s="57">
        <f t="shared" si="42"/>
        <v>8</v>
      </c>
    </row>
    <row r="1162" spans="28:37" x14ac:dyDescent="0.25">
      <c r="AB1162" s="60">
        <v>2022</v>
      </c>
      <c r="AC1162" s="53" t="s">
        <v>58</v>
      </c>
      <c r="AD1162" s="53" t="s">
        <v>42</v>
      </c>
      <c r="AE1162" s="80">
        <v>0.2024</v>
      </c>
      <c r="AG1162" s="60">
        <v>2018</v>
      </c>
      <c r="AH1162" s="53" t="s">
        <v>60</v>
      </c>
      <c r="AI1162" s="53" t="s">
        <v>69</v>
      </c>
      <c r="AJ1162" s="79">
        <v>2.5274000000000001E-2</v>
      </c>
      <c r="AK1162" s="57">
        <f t="shared" si="42"/>
        <v>9</v>
      </c>
    </row>
    <row r="1163" spans="28:37" x14ac:dyDescent="0.25">
      <c r="AB1163" s="60">
        <v>2022</v>
      </c>
      <c r="AC1163" s="53" t="s">
        <v>58</v>
      </c>
      <c r="AD1163" s="53" t="s">
        <v>50</v>
      </c>
      <c r="AE1163" s="80">
        <v>0.17780000000000001</v>
      </c>
      <c r="AG1163" s="60">
        <v>2018</v>
      </c>
      <c r="AH1163" s="53" t="s">
        <v>62</v>
      </c>
      <c r="AI1163" s="53" t="s">
        <v>69</v>
      </c>
      <c r="AJ1163" s="79">
        <v>2.5903999999999996E-2</v>
      </c>
      <c r="AK1163" s="57">
        <f t="shared" si="42"/>
        <v>10</v>
      </c>
    </row>
    <row r="1164" spans="28:37" x14ac:dyDescent="0.25">
      <c r="AB1164" s="60">
        <v>2022</v>
      </c>
      <c r="AC1164" s="53" t="s">
        <v>58</v>
      </c>
      <c r="AD1164" s="53" t="s">
        <v>54</v>
      </c>
      <c r="AE1164" s="80">
        <v>1.7536E-2</v>
      </c>
      <c r="AG1164" s="60">
        <v>2018</v>
      </c>
      <c r="AH1164" s="53" t="s">
        <v>65</v>
      </c>
      <c r="AI1164" s="53" t="s">
        <v>69</v>
      </c>
      <c r="AJ1164" s="79">
        <v>2.6175E-2</v>
      </c>
      <c r="AK1164" s="57">
        <f t="shared" si="42"/>
        <v>11</v>
      </c>
    </row>
    <row r="1165" spans="28:37" x14ac:dyDescent="0.25">
      <c r="AB1165" s="60">
        <v>2022</v>
      </c>
      <c r="AC1165" s="53" t="s">
        <v>58</v>
      </c>
      <c r="AD1165" s="53" t="s">
        <v>57</v>
      </c>
      <c r="AE1165" s="80">
        <v>9.3889999999999997E-5</v>
      </c>
      <c r="AG1165" s="60">
        <v>2018</v>
      </c>
      <c r="AH1165" s="53" t="s">
        <v>11</v>
      </c>
      <c r="AI1165" s="53" t="s">
        <v>69</v>
      </c>
      <c r="AJ1165" s="79">
        <v>2.5965999999999999E-2</v>
      </c>
      <c r="AK1165" s="57">
        <f t="shared" si="42"/>
        <v>12</v>
      </c>
    </row>
    <row r="1166" spans="28:37" x14ac:dyDescent="0.25">
      <c r="AB1166" s="60">
        <v>2022</v>
      </c>
      <c r="AC1166" s="53" t="s">
        <v>58</v>
      </c>
      <c r="AD1166" s="53" t="s">
        <v>59</v>
      </c>
      <c r="AE1166" s="80">
        <v>1.0064999999999999E-2</v>
      </c>
      <c r="AG1166" s="60">
        <v>2019</v>
      </c>
      <c r="AH1166" s="53" t="s">
        <v>8</v>
      </c>
      <c r="AI1166" s="53" t="s">
        <v>69</v>
      </c>
      <c r="AJ1166" s="79">
        <v>2.5821E-2</v>
      </c>
      <c r="AK1166" s="57">
        <f t="shared" si="42"/>
        <v>1</v>
      </c>
    </row>
    <row r="1167" spans="28:37" x14ac:dyDescent="0.25">
      <c r="AB1167" s="60">
        <v>2022</v>
      </c>
      <c r="AC1167" s="53" t="s">
        <v>58</v>
      </c>
      <c r="AD1167" s="53" t="s">
        <v>61</v>
      </c>
      <c r="AE1167" s="80">
        <v>1.039E-3</v>
      </c>
      <c r="AG1167" s="60">
        <v>2019</v>
      </c>
      <c r="AH1167" s="53" t="s">
        <v>36</v>
      </c>
      <c r="AI1167" s="53" t="s">
        <v>69</v>
      </c>
      <c r="AJ1167" s="79">
        <v>2.6042999999999997E-2</v>
      </c>
      <c r="AK1167" s="57">
        <f t="shared" si="42"/>
        <v>2</v>
      </c>
    </row>
    <row r="1168" spans="28:37" x14ac:dyDescent="0.25">
      <c r="AB1168" s="60">
        <v>2022</v>
      </c>
      <c r="AC1168" s="53" t="s">
        <v>58</v>
      </c>
      <c r="AD1168" s="53" t="s">
        <v>64</v>
      </c>
      <c r="AE1168" s="80">
        <v>0.31170000000000003</v>
      </c>
      <c r="AG1168" s="60">
        <v>2019</v>
      </c>
      <c r="AH1168" s="53" t="s">
        <v>40</v>
      </c>
      <c r="AI1168" s="53" t="s">
        <v>69</v>
      </c>
      <c r="AJ1168" s="79">
        <v>2.5741999999999998E-2</v>
      </c>
      <c r="AK1168" s="57">
        <f t="shared" si="42"/>
        <v>3</v>
      </c>
    </row>
    <row r="1169" spans="28:37" x14ac:dyDescent="0.25">
      <c r="AB1169" s="60">
        <v>2022</v>
      </c>
      <c r="AC1169" s="53" t="s">
        <v>58</v>
      </c>
      <c r="AD1169" s="53" t="s">
        <v>66</v>
      </c>
      <c r="AE1169" s="80">
        <v>4.5975999999999996E-2</v>
      </c>
      <c r="AG1169" s="60">
        <v>2019</v>
      </c>
      <c r="AH1169" s="53" t="s">
        <v>44</v>
      </c>
      <c r="AI1169" s="53" t="s">
        <v>69</v>
      </c>
      <c r="AJ1169" s="79">
        <v>2.6192000000000003E-2</v>
      </c>
      <c r="AK1169" s="57">
        <f t="shared" si="42"/>
        <v>4</v>
      </c>
    </row>
    <row r="1170" spans="28:37" x14ac:dyDescent="0.25">
      <c r="AB1170" s="60">
        <v>2022</v>
      </c>
      <c r="AC1170" s="53" t="s">
        <v>58</v>
      </c>
      <c r="AD1170" s="53" t="s">
        <v>67</v>
      </c>
      <c r="AE1170" s="80">
        <v>0.85699999999999998</v>
      </c>
      <c r="AG1170" s="60">
        <v>2019</v>
      </c>
      <c r="AH1170" s="53" t="s">
        <v>48</v>
      </c>
      <c r="AI1170" s="53" t="s">
        <v>69</v>
      </c>
      <c r="AJ1170" s="79">
        <v>2.6389999999999997E-2</v>
      </c>
      <c r="AK1170" s="57">
        <f t="shared" si="42"/>
        <v>5</v>
      </c>
    </row>
    <row r="1171" spans="28:37" x14ac:dyDescent="0.25">
      <c r="AB1171" s="60">
        <v>2022</v>
      </c>
      <c r="AC1171" s="53" t="s">
        <v>58</v>
      </c>
      <c r="AD1171" s="53" t="s">
        <v>69</v>
      </c>
      <c r="AE1171" s="80">
        <v>2.4834000000000002E-2</v>
      </c>
      <c r="AG1171" s="60">
        <v>2019</v>
      </c>
      <c r="AH1171" s="53" t="s">
        <v>52</v>
      </c>
      <c r="AI1171" s="53" t="s">
        <v>69</v>
      </c>
      <c r="AJ1171" s="79">
        <v>2.6419999999999999E-2</v>
      </c>
      <c r="AK1171" s="57">
        <f t="shared" si="42"/>
        <v>6</v>
      </c>
    </row>
    <row r="1172" spans="28:37" x14ac:dyDescent="0.25">
      <c r="AB1172" s="60">
        <v>2022</v>
      </c>
      <c r="AC1172" s="53" t="s">
        <v>58</v>
      </c>
      <c r="AD1172" s="53" t="s">
        <v>73</v>
      </c>
      <c r="AE1172" s="80">
        <v>0.37969999999999998</v>
      </c>
      <c r="AG1172" s="60">
        <v>2019</v>
      </c>
      <c r="AH1172" s="53" t="s">
        <v>56</v>
      </c>
      <c r="AI1172" s="53" t="s">
        <v>69</v>
      </c>
      <c r="AJ1172" s="79">
        <v>2.6941000000000003E-2</v>
      </c>
      <c r="AK1172" s="57">
        <f t="shared" si="42"/>
        <v>7</v>
      </c>
    </row>
    <row r="1173" spans="28:37" x14ac:dyDescent="0.25">
      <c r="AB1173" s="60">
        <v>2022</v>
      </c>
      <c r="AC1173" s="53" t="s">
        <v>58</v>
      </c>
      <c r="AD1173" s="53" t="s">
        <v>75</v>
      </c>
      <c r="AE1173" s="80">
        <v>0.37140000000000001</v>
      </c>
      <c r="AG1173" s="60">
        <v>2019</v>
      </c>
      <c r="AH1173" s="53" t="s">
        <v>58</v>
      </c>
      <c r="AI1173" s="53" t="s">
        <v>69</v>
      </c>
      <c r="AJ1173" s="79">
        <v>2.6613999999999999E-2</v>
      </c>
      <c r="AK1173" s="57">
        <f t="shared" si="42"/>
        <v>8</v>
      </c>
    </row>
    <row r="1174" spans="28:37" x14ac:dyDescent="0.25">
      <c r="AB1174" s="60">
        <v>2022</v>
      </c>
      <c r="AC1174" s="53" t="s">
        <v>58</v>
      </c>
      <c r="AD1174" s="53" t="s">
        <v>76</v>
      </c>
      <c r="AE1174" s="80">
        <v>1.4338</v>
      </c>
      <c r="AG1174" s="60">
        <v>2019</v>
      </c>
      <c r="AH1174" s="53" t="s">
        <v>60</v>
      </c>
      <c r="AI1174" s="53" t="s">
        <v>69</v>
      </c>
      <c r="AJ1174" s="79">
        <v>2.6692999999999998E-2</v>
      </c>
      <c r="AK1174" s="57">
        <f t="shared" si="42"/>
        <v>9</v>
      </c>
    </row>
    <row r="1175" spans="28:37" x14ac:dyDescent="0.25">
      <c r="AB1175" s="60">
        <v>2022</v>
      </c>
      <c r="AC1175" s="53" t="s">
        <v>58</v>
      </c>
      <c r="AD1175" s="53" t="s">
        <v>78</v>
      </c>
      <c r="AE1175" s="80">
        <v>3.8251E-2</v>
      </c>
      <c r="AG1175" s="60">
        <v>2019</v>
      </c>
      <c r="AH1175" s="53" t="s">
        <v>62</v>
      </c>
      <c r="AI1175" s="53" t="s">
        <v>69</v>
      </c>
      <c r="AJ1175" s="79">
        <v>2.6816E-2</v>
      </c>
      <c r="AK1175" s="57">
        <f t="shared" si="42"/>
        <v>10</v>
      </c>
    </row>
    <row r="1176" spans="28:37" x14ac:dyDescent="0.25">
      <c r="AB1176" s="60">
        <v>2022</v>
      </c>
      <c r="AC1176" s="53" t="s">
        <v>58</v>
      </c>
      <c r="AD1176" s="53" t="s">
        <v>79</v>
      </c>
      <c r="AE1176" s="80">
        <v>0.37979999999999997</v>
      </c>
      <c r="AG1176" s="60">
        <v>2019</v>
      </c>
      <c r="AH1176" s="53" t="s">
        <v>65</v>
      </c>
      <c r="AI1176" s="53" t="s">
        <v>69</v>
      </c>
      <c r="AJ1176" s="79">
        <v>2.6916000000000002E-2</v>
      </c>
      <c r="AK1176" s="57">
        <f t="shared" si="42"/>
        <v>11</v>
      </c>
    </row>
    <row r="1177" spans="28:37" x14ac:dyDescent="0.25">
      <c r="AB1177" s="60">
        <v>2022</v>
      </c>
      <c r="AC1177" s="53" t="s">
        <v>58</v>
      </c>
      <c r="AD1177" s="53" t="s">
        <v>80</v>
      </c>
      <c r="AE1177" s="80">
        <v>5.9439999999999993E-5</v>
      </c>
      <c r="AG1177" s="60">
        <v>2019</v>
      </c>
      <c r="AH1177" s="53" t="s">
        <v>11</v>
      </c>
      <c r="AI1177" s="53" t="s">
        <v>69</v>
      </c>
      <c r="AJ1177" s="79">
        <v>2.6571999999999998E-2</v>
      </c>
      <c r="AK1177" s="57">
        <f t="shared" si="42"/>
        <v>12</v>
      </c>
    </row>
    <row r="1178" spans="28:37" x14ac:dyDescent="0.25">
      <c r="AB1178" s="60">
        <v>2022</v>
      </c>
      <c r="AC1178" s="53" t="s">
        <v>60</v>
      </c>
      <c r="AD1178" s="53" t="s">
        <v>46</v>
      </c>
      <c r="AE1178" s="80">
        <v>1.4053</v>
      </c>
      <c r="AG1178" s="60">
        <v>2020</v>
      </c>
      <c r="AH1178" s="53" t="s">
        <v>8</v>
      </c>
      <c r="AI1178" s="53" t="s">
        <v>69</v>
      </c>
      <c r="AJ1178" s="80">
        <v>2.6781000000000003E-2</v>
      </c>
      <c r="AK1178" s="57">
        <f t="shared" si="42"/>
        <v>1</v>
      </c>
    </row>
    <row r="1179" spans="28:37" x14ac:dyDescent="0.25">
      <c r="AB1179" s="60">
        <v>2022</v>
      </c>
      <c r="AC1179" s="53" t="s">
        <v>60</v>
      </c>
      <c r="AD1179" s="53" t="s">
        <v>71</v>
      </c>
      <c r="AE1179" s="80">
        <v>1.5891999999999999</v>
      </c>
      <c r="AG1179" s="60">
        <v>2020</v>
      </c>
      <c r="AH1179" s="53" t="s">
        <v>36</v>
      </c>
      <c r="AI1179" s="53" t="s">
        <v>69</v>
      </c>
      <c r="AJ1179" s="80">
        <v>2.741E-2</v>
      </c>
      <c r="AK1179" s="57">
        <f t="shared" si="42"/>
        <v>2</v>
      </c>
    </row>
    <row r="1180" spans="28:37" x14ac:dyDescent="0.25">
      <c r="AB1180" s="60">
        <v>2022</v>
      </c>
      <c r="AC1180" s="53" t="s">
        <v>60</v>
      </c>
      <c r="AD1180" s="53" t="s">
        <v>5</v>
      </c>
      <c r="AE1180" s="80">
        <v>1.4339999999999999</v>
      </c>
      <c r="AG1180" s="60">
        <v>2020</v>
      </c>
      <c r="AH1180" s="53" t="s">
        <v>40</v>
      </c>
      <c r="AI1180" s="53" t="s">
        <v>69</v>
      </c>
      <c r="AJ1180" s="80">
        <v>2.8056000000000001E-2</v>
      </c>
      <c r="AK1180" s="57">
        <f t="shared" si="42"/>
        <v>3</v>
      </c>
    </row>
    <row r="1181" spans="28:37" x14ac:dyDescent="0.25">
      <c r="AB1181" s="60">
        <v>2022</v>
      </c>
      <c r="AC1181" s="53" t="s">
        <v>60</v>
      </c>
      <c r="AD1181" s="53" t="s">
        <v>33</v>
      </c>
      <c r="AE1181" s="80">
        <v>0.92989999999999995</v>
      </c>
      <c r="AG1181" s="60">
        <v>2020</v>
      </c>
      <c r="AH1181" s="53" t="s">
        <v>44</v>
      </c>
      <c r="AI1181" s="53" t="s">
        <v>69</v>
      </c>
      <c r="AJ1181" s="80">
        <v>2.7997999999999999E-2</v>
      </c>
      <c r="AK1181" s="57">
        <f t="shared" si="42"/>
        <v>4</v>
      </c>
    </row>
    <row r="1182" spans="28:37" x14ac:dyDescent="0.25">
      <c r="AB1182" s="60">
        <v>2022</v>
      </c>
      <c r="AC1182" s="53" t="s">
        <v>60</v>
      </c>
      <c r="AD1182" s="53" t="s">
        <v>38</v>
      </c>
      <c r="AE1182" s="80">
        <v>1.0454999999999999</v>
      </c>
      <c r="AG1182" s="60">
        <v>2020</v>
      </c>
      <c r="AH1182" s="53" t="s">
        <v>48</v>
      </c>
      <c r="AI1182" s="53" t="s">
        <v>69</v>
      </c>
      <c r="AJ1182" s="79">
        <v>2.7968000000000003E-2</v>
      </c>
      <c r="AK1182" s="57">
        <f t="shared" si="42"/>
        <v>5</v>
      </c>
    </row>
    <row r="1183" spans="28:37" x14ac:dyDescent="0.25">
      <c r="AB1183" s="60">
        <v>2022</v>
      </c>
      <c r="AC1183" s="53" t="s">
        <v>60</v>
      </c>
      <c r="AD1183" s="53" t="s">
        <v>42</v>
      </c>
      <c r="AE1183" s="80">
        <v>0.2016</v>
      </c>
      <c r="AG1183" s="60">
        <v>2020</v>
      </c>
      <c r="AH1183" s="53" t="s">
        <v>52</v>
      </c>
      <c r="AI1183" s="53" t="s">
        <v>69</v>
      </c>
      <c r="AJ1183" s="80">
        <v>2.7980000000000001E-2</v>
      </c>
      <c r="AK1183" s="57">
        <f t="shared" si="42"/>
        <v>6</v>
      </c>
    </row>
    <row r="1184" spans="28:37" x14ac:dyDescent="0.25">
      <c r="AB1184" s="60">
        <v>2022</v>
      </c>
      <c r="AC1184" s="53" t="s">
        <v>60</v>
      </c>
      <c r="AD1184" s="53" t="s">
        <v>50</v>
      </c>
      <c r="AE1184" s="80">
        <v>0.1827</v>
      </c>
      <c r="AG1184" s="60">
        <v>2020</v>
      </c>
      <c r="AH1184" s="53" t="s">
        <v>56</v>
      </c>
      <c r="AI1184" s="53" t="s">
        <v>69</v>
      </c>
      <c r="AJ1184" s="79">
        <v>2.8024E-2</v>
      </c>
      <c r="AK1184" s="57">
        <f t="shared" si="42"/>
        <v>7</v>
      </c>
    </row>
    <row r="1185" spans="28:37" x14ac:dyDescent="0.25">
      <c r="AB1185" s="60">
        <v>2022</v>
      </c>
      <c r="AC1185" s="53" t="s">
        <v>60</v>
      </c>
      <c r="AD1185" s="53" t="s">
        <v>54</v>
      </c>
      <c r="AE1185" s="80">
        <v>1.7576999999999999E-2</v>
      </c>
      <c r="AG1185" s="60">
        <v>2020</v>
      </c>
      <c r="AH1185" s="53" t="s">
        <v>58</v>
      </c>
      <c r="AI1185" s="53" t="s">
        <v>69</v>
      </c>
      <c r="AJ1185" s="79">
        <v>2.8056000000000001E-2</v>
      </c>
      <c r="AK1185" s="57">
        <f t="shared" si="42"/>
        <v>8</v>
      </c>
    </row>
    <row r="1186" spans="28:37" x14ac:dyDescent="0.25">
      <c r="AB1186" s="60">
        <v>2022</v>
      </c>
      <c r="AC1186" s="53" t="s">
        <v>60</v>
      </c>
      <c r="AD1186" s="53" t="s">
        <v>57</v>
      </c>
      <c r="AE1186" s="80">
        <v>9.4109999999999992E-5</v>
      </c>
      <c r="AG1186" s="60">
        <v>2020</v>
      </c>
      <c r="AH1186" s="53" t="s">
        <v>60</v>
      </c>
      <c r="AI1186" s="53" t="s">
        <v>69</v>
      </c>
      <c r="AJ1186" s="79">
        <v>2.8281999999999998E-2</v>
      </c>
      <c r="AK1186" s="57">
        <f t="shared" si="42"/>
        <v>9</v>
      </c>
    </row>
    <row r="1187" spans="28:37" x14ac:dyDescent="0.25">
      <c r="AB1187" s="60">
        <v>2022</v>
      </c>
      <c r="AC1187" s="53" t="s">
        <v>60</v>
      </c>
      <c r="AD1187" s="53" t="s">
        <v>59</v>
      </c>
      <c r="AE1187" s="80">
        <v>9.9070000000000009E-3</v>
      </c>
      <c r="AG1187" s="60">
        <v>2020</v>
      </c>
      <c r="AH1187" s="53" t="s">
        <v>62</v>
      </c>
      <c r="AI1187" s="53" t="s">
        <v>69</v>
      </c>
      <c r="AJ1187" s="79">
        <v>2.8176999999999997E-2</v>
      </c>
      <c r="AK1187" s="57">
        <f t="shared" si="42"/>
        <v>10</v>
      </c>
    </row>
    <row r="1188" spans="28:37" x14ac:dyDescent="0.25">
      <c r="AB1188" s="60">
        <v>2022</v>
      </c>
      <c r="AC1188" s="53" t="s">
        <v>60</v>
      </c>
      <c r="AD1188" s="53" t="s">
        <v>61</v>
      </c>
      <c r="AE1188" s="80">
        <v>1.0020000000000001E-3</v>
      </c>
      <c r="AG1188" s="60">
        <v>2020</v>
      </c>
      <c r="AH1188" s="53" t="s">
        <v>65</v>
      </c>
      <c r="AI1188" s="53" t="s">
        <v>69</v>
      </c>
      <c r="AJ1188" s="79">
        <v>2.7789999999999999E-2</v>
      </c>
      <c r="AK1188" s="57">
        <f t="shared" si="42"/>
        <v>11</v>
      </c>
    </row>
    <row r="1189" spans="28:37" x14ac:dyDescent="0.25">
      <c r="AB1189" s="60">
        <v>2022</v>
      </c>
      <c r="AC1189" s="53" t="s">
        <v>60</v>
      </c>
      <c r="AD1189" s="53" t="s">
        <v>64</v>
      </c>
      <c r="AE1189" s="80">
        <v>0.309</v>
      </c>
      <c r="AG1189" s="60">
        <v>2020</v>
      </c>
      <c r="AH1189" s="53" t="s">
        <v>11</v>
      </c>
      <c r="AI1189" s="53" t="s">
        <v>69</v>
      </c>
      <c r="AJ1189" s="79">
        <v>2.7531E-2</v>
      </c>
      <c r="AK1189" s="57">
        <f t="shared" si="42"/>
        <v>12</v>
      </c>
    </row>
    <row r="1190" spans="28:37" x14ac:dyDescent="0.25">
      <c r="AB1190" s="60">
        <v>2022</v>
      </c>
      <c r="AC1190" s="53" t="s">
        <v>60</v>
      </c>
      <c r="AD1190" s="53" t="s">
        <v>66</v>
      </c>
      <c r="AE1190" s="80">
        <v>4.5166999999999999E-2</v>
      </c>
      <c r="AG1190" s="60">
        <v>2021</v>
      </c>
      <c r="AH1190" s="53" t="s">
        <v>8</v>
      </c>
      <c r="AI1190" s="53" t="s">
        <v>69</v>
      </c>
      <c r="AJ1190" s="81">
        <v>2.7696000000000002E-2</v>
      </c>
      <c r="AK1190" s="57">
        <f t="shared" si="42"/>
        <v>1</v>
      </c>
    </row>
    <row r="1191" spans="28:37" x14ac:dyDescent="0.25">
      <c r="AB1191" s="60">
        <v>2022</v>
      </c>
      <c r="AC1191" s="53" t="s">
        <v>60</v>
      </c>
      <c r="AD1191" s="53" t="s">
        <v>67</v>
      </c>
      <c r="AE1191" s="80">
        <v>0.81969999999999998</v>
      </c>
      <c r="AG1191" s="60">
        <v>2021</v>
      </c>
      <c r="AH1191" s="53" t="s">
        <v>36</v>
      </c>
      <c r="AI1191" s="53" t="s">
        <v>69</v>
      </c>
      <c r="AJ1191" s="81">
        <v>2.7274E-2</v>
      </c>
      <c r="AK1191" s="57">
        <f t="shared" si="42"/>
        <v>2</v>
      </c>
    </row>
    <row r="1192" spans="28:37" x14ac:dyDescent="0.25">
      <c r="AB1192" s="60">
        <v>2022</v>
      </c>
      <c r="AC1192" s="53" t="s">
        <v>60</v>
      </c>
      <c r="AD1192" s="53" t="s">
        <v>69</v>
      </c>
      <c r="AE1192" s="80">
        <v>2.4432999999999996E-2</v>
      </c>
      <c r="AG1192" s="60">
        <v>2021</v>
      </c>
      <c r="AH1192" s="53" t="s">
        <v>40</v>
      </c>
      <c r="AI1192" s="53" t="s">
        <v>69</v>
      </c>
      <c r="AJ1192" s="81">
        <v>2.7751999999999999E-2</v>
      </c>
      <c r="AK1192" s="57">
        <f t="shared" si="42"/>
        <v>3</v>
      </c>
    </row>
    <row r="1193" spans="28:37" x14ac:dyDescent="0.25">
      <c r="AB1193" s="60">
        <v>2022</v>
      </c>
      <c r="AC1193" s="53" t="s">
        <v>60</v>
      </c>
      <c r="AD1193" s="53" t="s">
        <v>73</v>
      </c>
      <c r="AE1193" s="80">
        <v>0.39140000000000003</v>
      </c>
      <c r="AG1193" s="60">
        <v>2021</v>
      </c>
      <c r="AH1193" s="53" t="s">
        <v>44</v>
      </c>
      <c r="AI1193" s="53" t="s">
        <v>69</v>
      </c>
      <c r="AJ1193" s="81">
        <v>2.7538999999999998E-2</v>
      </c>
      <c r="AK1193" s="57">
        <f t="shared" si="42"/>
        <v>4</v>
      </c>
    </row>
    <row r="1194" spans="28:37" x14ac:dyDescent="0.25">
      <c r="AB1194" s="60">
        <v>2022</v>
      </c>
      <c r="AC1194" s="53" t="s">
        <v>60</v>
      </c>
      <c r="AD1194" s="53" t="s">
        <v>75</v>
      </c>
      <c r="AE1194" s="80">
        <v>0.38150000000000001</v>
      </c>
      <c r="AG1194" s="60">
        <v>2021</v>
      </c>
      <c r="AH1194" s="53" t="s">
        <v>48</v>
      </c>
      <c r="AI1194" s="53" t="s">
        <v>69</v>
      </c>
      <c r="AJ1194" s="81">
        <v>2.7719000000000001E-2</v>
      </c>
      <c r="AK1194" s="57">
        <f t="shared" si="42"/>
        <v>5</v>
      </c>
    </row>
    <row r="1195" spans="28:37" x14ac:dyDescent="0.25">
      <c r="AB1195" s="60">
        <v>2022</v>
      </c>
      <c r="AC1195" s="53" t="s">
        <v>60</v>
      </c>
      <c r="AD1195" s="53" t="s">
        <v>76</v>
      </c>
      <c r="AE1195" s="80">
        <v>1.4686000000000001</v>
      </c>
      <c r="AG1195" s="60">
        <v>2021</v>
      </c>
      <c r="AH1195" s="53" t="s">
        <v>52</v>
      </c>
      <c r="AI1195" s="53" t="s">
        <v>69</v>
      </c>
      <c r="AJ1195" s="81">
        <v>2.7598999999999999E-2</v>
      </c>
      <c r="AK1195" s="57">
        <f t="shared" si="42"/>
        <v>6</v>
      </c>
    </row>
    <row r="1196" spans="28:37" x14ac:dyDescent="0.25">
      <c r="AB1196" s="60">
        <v>2022</v>
      </c>
      <c r="AC1196" s="53" t="s">
        <v>60</v>
      </c>
      <c r="AD1196" s="53" t="s">
        <v>78</v>
      </c>
      <c r="AE1196" s="80">
        <v>3.7749999999999999E-2</v>
      </c>
      <c r="AG1196" s="60">
        <v>2021</v>
      </c>
      <c r="AH1196" s="53" t="s">
        <v>56</v>
      </c>
      <c r="AI1196" s="53" t="s">
        <v>69</v>
      </c>
      <c r="AJ1196" s="80">
        <v>2.6953999999999999E-2</v>
      </c>
      <c r="AK1196" s="57">
        <f t="shared" si="42"/>
        <v>7</v>
      </c>
    </row>
    <row r="1197" spans="28:37" x14ac:dyDescent="0.25">
      <c r="AB1197" s="60">
        <v>2022</v>
      </c>
      <c r="AC1197" s="53" t="s">
        <v>60</v>
      </c>
      <c r="AD1197" s="53" t="s">
        <v>79</v>
      </c>
      <c r="AE1197" s="80">
        <v>0.39039999999999997</v>
      </c>
      <c r="AG1197" s="60">
        <v>2021</v>
      </c>
      <c r="AH1197" s="53" t="s">
        <v>58</v>
      </c>
      <c r="AI1197" s="53" t="s">
        <v>69</v>
      </c>
      <c r="AJ1197" s="80">
        <v>2.7008000000000001E-2</v>
      </c>
      <c r="AK1197" s="57">
        <f t="shared" si="42"/>
        <v>8</v>
      </c>
    </row>
    <row r="1198" spans="28:37" x14ac:dyDescent="0.25">
      <c r="AB1198" s="60">
        <v>2022</v>
      </c>
      <c r="AC1198" s="53" t="s">
        <v>60</v>
      </c>
      <c r="AD1198" s="53" t="s">
        <v>80</v>
      </c>
      <c r="AE1198" s="80">
        <v>6.0069999999999999E-5</v>
      </c>
      <c r="AG1198" s="60">
        <v>2021</v>
      </c>
      <c r="AH1198" s="53" t="s">
        <v>60</v>
      </c>
      <c r="AI1198" s="53" t="s">
        <v>69</v>
      </c>
      <c r="AJ1198" s="80">
        <v>2.6734000000000001E-2</v>
      </c>
      <c r="AK1198" s="57">
        <f t="shared" si="42"/>
        <v>9</v>
      </c>
    </row>
    <row r="1199" spans="28:37" x14ac:dyDescent="0.25">
      <c r="AB1199" s="60">
        <v>2022</v>
      </c>
      <c r="AC1199" s="53" t="s">
        <v>62</v>
      </c>
      <c r="AD1199" s="53" t="s">
        <v>46</v>
      </c>
      <c r="AE1199" s="80">
        <v>1.4063000000000001</v>
      </c>
      <c r="AG1199" s="60">
        <v>2021</v>
      </c>
      <c r="AH1199" s="53" t="s">
        <v>62</v>
      </c>
      <c r="AI1199" s="53" t="s">
        <v>69</v>
      </c>
      <c r="AJ1199" s="80">
        <v>2.6587E-2</v>
      </c>
      <c r="AK1199" s="57">
        <f t="shared" si="42"/>
        <v>10</v>
      </c>
    </row>
    <row r="1200" spans="28:37" x14ac:dyDescent="0.25">
      <c r="AB1200" s="60">
        <v>2022</v>
      </c>
      <c r="AC1200" s="53" t="s">
        <v>62</v>
      </c>
      <c r="AD1200" s="53" t="s">
        <v>71</v>
      </c>
      <c r="AE1200" s="80">
        <v>1.6376999999999999</v>
      </c>
      <c r="AG1200" s="60">
        <v>2021</v>
      </c>
      <c r="AH1200" s="53" t="s">
        <v>65</v>
      </c>
      <c r="AI1200" s="53" t="s">
        <v>69</v>
      </c>
      <c r="AJ1200" s="80">
        <v>2.7212999999999998E-2</v>
      </c>
      <c r="AK1200" s="57">
        <f t="shared" si="42"/>
        <v>11</v>
      </c>
    </row>
    <row r="1201" spans="28:37" x14ac:dyDescent="0.25">
      <c r="AB1201" s="60">
        <v>2022</v>
      </c>
      <c r="AC1201" s="53" t="s">
        <v>62</v>
      </c>
      <c r="AD1201" s="53" t="s">
        <v>5</v>
      </c>
      <c r="AE1201" s="80">
        <v>1.4112</v>
      </c>
      <c r="AG1201" s="60">
        <v>2021</v>
      </c>
      <c r="AH1201" s="53" t="s">
        <v>11</v>
      </c>
      <c r="AI1201" s="53" t="s">
        <v>69</v>
      </c>
      <c r="AJ1201" s="80">
        <v>2.6509000000000001E-2</v>
      </c>
      <c r="AK1201" s="57">
        <f t="shared" si="42"/>
        <v>12</v>
      </c>
    </row>
    <row r="1202" spans="28:37" x14ac:dyDescent="0.25">
      <c r="AB1202" s="60">
        <v>2022</v>
      </c>
      <c r="AC1202" s="53" t="s">
        <v>62</v>
      </c>
      <c r="AD1202" s="53" t="s">
        <v>33</v>
      </c>
      <c r="AE1202" s="80">
        <v>0.90659999999999996</v>
      </c>
      <c r="AG1202" s="60">
        <v>2022</v>
      </c>
      <c r="AH1202" s="53" t="s">
        <v>8</v>
      </c>
      <c r="AI1202" s="53" t="s">
        <v>69</v>
      </c>
      <c r="AJ1202" s="80">
        <v>2.6484999999999998E-2</v>
      </c>
      <c r="AK1202" s="57">
        <f t="shared" si="42"/>
        <v>1</v>
      </c>
    </row>
    <row r="1203" spans="28:37" x14ac:dyDescent="0.25">
      <c r="AB1203" s="60">
        <v>2022</v>
      </c>
      <c r="AC1203" s="53" t="s">
        <v>62</v>
      </c>
      <c r="AD1203" s="53" t="s">
        <v>38</v>
      </c>
      <c r="AE1203" s="80">
        <v>1.0369999999999999</v>
      </c>
      <c r="AG1203" s="60">
        <v>2022</v>
      </c>
      <c r="AH1203" s="53" t="s">
        <v>36</v>
      </c>
      <c r="AI1203" s="53" t="s">
        <v>69</v>
      </c>
      <c r="AJ1203" s="80">
        <v>2.6442999999999998E-2</v>
      </c>
      <c r="AK1203" s="57">
        <f t="shared" si="42"/>
        <v>2</v>
      </c>
    </row>
    <row r="1204" spans="28:37" x14ac:dyDescent="0.25">
      <c r="AB1204" s="60">
        <v>2022</v>
      </c>
      <c r="AC1204" s="53" t="s">
        <v>62</v>
      </c>
      <c r="AD1204" s="53" t="s">
        <v>42</v>
      </c>
      <c r="AE1204" s="80">
        <v>0.1943</v>
      </c>
      <c r="AG1204" s="60">
        <v>2022</v>
      </c>
      <c r="AH1204" s="53" t="s">
        <v>40</v>
      </c>
      <c r="AI1204" s="53" t="s">
        <v>69</v>
      </c>
      <c r="AJ1204" s="80">
        <v>2.6054000000000001E-2</v>
      </c>
      <c r="AK1204" s="57">
        <f t="shared" si="42"/>
        <v>3</v>
      </c>
    </row>
    <row r="1205" spans="28:37" x14ac:dyDescent="0.25">
      <c r="AB1205" s="60">
        <v>2022</v>
      </c>
      <c r="AC1205" s="53" t="s">
        <v>62</v>
      </c>
      <c r="AD1205" s="53" t="s">
        <v>50</v>
      </c>
      <c r="AE1205" s="80">
        <v>0.17980000000000002</v>
      </c>
      <c r="AG1205" s="60">
        <v>2022</v>
      </c>
      <c r="AH1205" s="53" t="s">
        <v>44</v>
      </c>
      <c r="AI1205" s="53" t="s">
        <v>69</v>
      </c>
      <c r="AJ1205" s="80">
        <v>2.6459E-2</v>
      </c>
      <c r="AK1205" s="57">
        <f t="shared" si="42"/>
        <v>4</v>
      </c>
    </row>
    <row r="1206" spans="28:37" x14ac:dyDescent="0.25">
      <c r="AB1206" s="60">
        <v>2022</v>
      </c>
      <c r="AC1206" s="53" t="s">
        <v>62</v>
      </c>
      <c r="AD1206" s="53" t="s">
        <v>54</v>
      </c>
      <c r="AE1206" s="80">
        <v>1.7135999999999998E-2</v>
      </c>
      <c r="AG1206" s="60">
        <v>2022</v>
      </c>
      <c r="AH1206" s="53" t="s">
        <v>48</v>
      </c>
      <c r="AI1206" s="53" t="s">
        <v>69</v>
      </c>
      <c r="AJ1206" s="80">
        <v>2.613E-2</v>
      </c>
      <c r="AK1206" s="57">
        <f t="shared" si="42"/>
        <v>5</v>
      </c>
    </row>
    <row r="1207" spans="28:37" x14ac:dyDescent="0.25">
      <c r="AB1207" s="60">
        <v>2022</v>
      </c>
      <c r="AC1207" s="53" t="s">
        <v>62</v>
      </c>
      <c r="AD1207" s="53" t="s">
        <v>57</v>
      </c>
      <c r="AE1207" s="80">
        <v>9.0530000000000002E-5</v>
      </c>
      <c r="AG1207" s="60">
        <v>2022</v>
      </c>
      <c r="AH1207" s="53" t="s">
        <v>52</v>
      </c>
      <c r="AI1207" s="53" t="s">
        <v>69</v>
      </c>
      <c r="AJ1207" s="80">
        <v>2.5396999999999999E-2</v>
      </c>
      <c r="AK1207" s="57">
        <f t="shared" si="42"/>
        <v>6</v>
      </c>
    </row>
    <row r="1208" spans="28:37" x14ac:dyDescent="0.25">
      <c r="AB1208" s="60">
        <v>2022</v>
      </c>
      <c r="AC1208" s="53" t="s">
        <v>62</v>
      </c>
      <c r="AD1208" s="53" t="s">
        <v>59</v>
      </c>
      <c r="AE1208" s="80">
        <v>9.5430000000000011E-3</v>
      </c>
      <c r="AG1208" s="60">
        <v>2022</v>
      </c>
      <c r="AH1208" s="53" t="s">
        <v>56</v>
      </c>
      <c r="AI1208" s="53" t="s">
        <v>69</v>
      </c>
      <c r="AJ1208" s="80">
        <v>2.4980000000000002E-2</v>
      </c>
      <c r="AK1208" s="57">
        <f t="shared" si="42"/>
        <v>7</v>
      </c>
    </row>
    <row r="1209" spans="28:37" x14ac:dyDescent="0.25">
      <c r="AB1209" s="60">
        <v>2022</v>
      </c>
      <c r="AC1209" s="53" t="s">
        <v>62</v>
      </c>
      <c r="AD1209" s="53" t="s">
        <v>61</v>
      </c>
      <c r="AE1209" s="80">
        <v>9.9400000000000009E-4</v>
      </c>
      <c r="AG1209" s="60">
        <v>2022</v>
      </c>
      <c r="AH1209" s="53" t="s">
        <v>58</v>
      </c>
      <c r="AI1209" s="53" t="s">
        <v>69</v>
      </c>
      <c r="AJ1209" s="80">
        <v>2.4834000000000002E-2</v>
      </c>
      <c r="AK1209" s="57">
        <f t="shared" si="42"/>
        <v>8</v>
      </c>
    </row>
    <row r="1210" spans="28:37" x14ac:dyDescent="0.25">
      <c r="AB1210" s="60">
        <v>2022</v>
      </c>
      <c r="AC1210" s="53" t="s">
        <v>62</v>
      </c>
      <c r="AD1210" s="53" t="s">
        <v>64</v>
      </c>
      <c r="AE1210" s="80">
        <v>0.29859999999999998</v>
      </c>
      <c r="AG1210" s="60">
        <v>2022</v>
      </c>
      <c r="AH1210" s="53" t="s">
        <v>60</v>
      </c>
      <c r="AI1210" s="53" t="s">
        <v>69</v>
      </c>
      <c r="AJ1210" s="80">
        <v>2.4432999999999996E-2</v>
      </c>
      <c r="AK1210" s="57">
        <f t="shared" si="42"/>
        <v>9</v>
      </c>
    </row>
    <row r="1211" spans="28:37" x14ac:dyDescent="0.25">
      <c r="AB1211" s="60">
        <v>2022</v>
      </c>
      <c r="AC1211" s="53" t="s">
        <v>62</v>
      </c>
      <c r="AD1211" s="53" t="s">
        <v>66</v>
      </c>
      <c r="AE1211" s="80">
        <v>4.3803000000000002E-2</v>
      </c>
      <c r="AG1211" s="60">
        <v>2022</v>
      </c>
      <c r="AH1211" s="53" t="s">
        <v>62</v>
      </c>
      <c r="AI1211" s="53" t="s">
        <v>69</v>
      </c>
      <c r="AJ1211" s="80">
        <v>2.4317999999999999E-2</v>
      </c>
      <c r="AK1211" s="57">
        <f t="shared" si="42"/>
        <v>10</v>
      </c>
    </row>
    <row r="1212" spans="28:37" x14ac:dyDescent="0.25">
      <c r="AB1212" s="60">
        <v>2022</v>
      </c>
      <c r="AC1212" s="53" t="s">
        <v>62</v>
      </c>
      <c r="AD1212" s="53" t="s">
        <v>67</v>
      </c>
      <c r="AE1212" s="80">
        <v>0.8216</v>
      </c>
      <c r="AG1212" s="60">
        <v>2022</v>
      </c>
      <c r="AH1212" s="53" t="s">
        <v>65</v>
      </c>
      <c r="AI1212" s="53" t="s">
        <v>69</v>
      </c>
      <c r="AJ1212" s="80">
        <v>2.4256000000000003E-2</v>
      </c>
      <c r="AK1212" s="57">
        <f t="shared" si="42"/>
        <v>11</v>
      </c>
    </row>
    <row r="1213" spans="28:37" x14ac:dyDescent="0.25">
      <c r="AB1213" s="60">
        <v>2022</v>
      </c>
      <c r="AC1213" s="53" t="s">
        <v>62</v>
      </c>
      <c r="AD1213" s="53" t="s">
        <v>69</v>
      </c>
      <c r="AE1213" s="80">
        <v>2.4317999999999999E-2</v>
      </c>
      <c r="AG1213" s="60">
        <v>2022</v>
      </c>
      <c r="AH1213" s="53" t="s">
        <v>11</v>
      </c>
      <c r="AI1213" s="53" t="s">
        <v>69</v>
      </c>
      <c r="AJ1213" s="79">
        <v>2.4136000000000001E-2</v>
      </c>
      <c r="AK1213" s="57">
        <f t="shared" si="42"/>
        <v>12</v>
      </c>
    </row>
    <row r="1214" spans="28:37" x14ac:dyDescent="0.25">
      <c r="AB1214" s="60">
        <v>2022</v>
      </c>
      <c r="AC1214" s="53" t="s">
        <v>62</v>
      </c>
      <c r="AD1214" s="53" t="s">
        <v>73</v>
      </c>
      <c r="AE1214" s="80">
        <v>0.38390000000000002</v>
      </c>
      <c r="AG1214" s="60">
        <v>2023</v>
      </c>
      <c r="AH1214" s="53" t="s">
        <v>8</v>
      </c>
      <c r="AI1214" s="53" t="s">
        <v>69</v>
      </c>
      <c r="AJ1214" s="80">
        <v>2.4104E-2</v>
      </c>
      <c r="AK1214" s="57">
        <f t="shared" si="42"/>
        <v>1</v>
      </c>
    </row>
    <row r="1215" spans="28:37" x14ac:dyDescent="0.25">
      <c r="AB1215" s="60">
        <v>2022</v>
      </c>
      <c r="AC1215" s="53" t="s">
        <v>62</v>
      </c>
      <c r="AD1215" s="53" t="s">
        <v>75</v>
      </c>
      <c r="AE1215" s="80">
        <v>0.37549999999999994</v>
      </c>
      <c r="AG1215" s="60">
        <v>2023</v>
      </c>
      <c r="AH1215" s="53" t="s">
        <v>36</v>
      </c>
      <c r="AI1215" s="53" t="s">
        <v>69</v>
      </c>
      <c r="AJ1215" s="80">
        <v>2.4405999999999997E-2</v>
      </c>
      <c r="AK1215" s="57">
        <f t="shared" si="42"/>
        <v>2</v>
      </c>
    </row>
    <row r="1216" spans="28:37" x14ac:dyDescent="0.25">
      <c r="AB1216" s="60">
        <v>2022</v>
      </c>
      <c r="AC1216" s="53" t="s">
        <v>62</v>
      </c>
      <c r="AD1216" s="53" t="s">
        <v>76</v>
      </c>
      <c r="AE1216" s="80">
        <v>1.4163999999999999</v>
      </c>
      <c r="AG1216" s="60">
        <v>2023</v>
      </c>
      <c r="AH1216" s="53" t="s">
        <v>40</v>
      </c>
      <c r="AI1216" s="53" t="s">
        <v>69</v>
      </c>
      <c r="AJ1216" s="80">
        <v>2.4432999999999996E-2</v>
      </c>
      <c r="AK1216" s="57">
        <f t="shared" si="42"/>
        <v>3</v>
      </c>
    </row>
    <row r="1217" spans="28:37" x14ac:dyDescent="0.25">
      <c r="AB1217" s="60">
        <v>2022</v>
      </c>
      <c r="AC1217" s="53" t="s">
        <v>62</v>
      </c>
      <c r="AD1217" s="53" t="s">
        <v>78</v>
      </c>
      <c r="AE1217" s="80">
        <v>3.7151999999999998E-2</v>
      </c>
      <c r="AG1217" s="60">
        <v>2023</v>
      </c>
      <c r="AH1217" s="53" t="s">
        <v>44</v>
      </c>
      <c r="AI1217" s="53" t="s">
        <v>69</v>
      </c>
      <c r="AJ1217" s="80">
        <v>2.4045999999999998E-2</v>
      </c>
      <c r="AK1217" s="57">
        <f t="shared" si="42"/>
        <v>4</v>
      </c>
    </row>
    <row r="1218" spans="28:37" x14ac:dyDescent="0.25">
      <c r="AB1218" s="60">
        <v>2022</v>
      </c>
      <c r="AC1218" s="53" t="s">
        <v>62</v>
      </c>
      <c r="AD1218" s="53" t="s">
        <v>79</v>
      </c>
      <c r="AE1218" s="80">
        <v>0.38420000000000004</v>
      </c>
      <c r="AG1218" s="60">
        <v>2023</v>
      </c>
      <c r="AH1218" s="53" t="s">
        <v>48</v>
      </c>
      <c r="AI1218" s="53" t="s">
        <v>69</v>
      </c>
      <c r="AJ1218" s="80">
        <v>2.4083E-2</v>
      </c>
      <c r="AK1218" s="57">
        <f t="shared" ref="AK1218:AK1281" si="43">VLOOKUP(AH1218,AM:AN,2,FALSE)</f>
        <v>5</v>
      </c>
    </row>
    <row r="1219" spans="28:37" x14ac:dyDescent="0.25">
      <c r="AB1219" s="60">
        <v>2022</v>
      </c>
      <c r="AC1219" s="53" t="s">
        <v>62</v>
      </c>
      <c r="AD1219" s="53" t="s">
        <v>80</v>
      </c>
      <c r="AE1219" s="80">
        <v>5.6790000000000003E-5</v>
      </c>
      <c r="AG1219" s="60">
        <v>2023</v>
      </c>
      <c r="AH1219" s="53" t="s">
        <v>52</v>
      </c>
      <c r="AI1219" s="53" t="s">
        <v>69</v>
      </c>
      <c r="AJ1219" s="80">
        <v>2.4500999999999998E-2</v>
      </c>
      <c r="AK1219" s="57">
        <f t="shared" si="43"/>
        <v>6</v>
      </c>
    </row>
    <row r="1220" spans="28:37" x14ac:dyDescent="0.25">
      <c r="AB1220" s="60">
        <v>2022</v>
      </c>
      <c r="AC1220" s="53" t="s">
        <v>65</v>
      </c>
      <c r="AD1220" s="53" t="s">
        <v>46</v>
      </c>
      <c r="AE1220" s="80">
        <v>1.42</v>
      </c>
      <c r="AG1220" s="60">
        <v>2023</v>
      </c>
      <c r="AH1220" s="53" t="s">
        <v>56</v>
      </c>
      <c r="AI1220" s="53" t="s">
        <v>69</v>
      </c>
      <c r="AJ1220" s="80">
        <v>2.4298E-2</v>
      </c>
      <c r="AK1220" s="57">
        <f t="shared" si="43"/>
        <v>7</v>
      </c>
    </row>
    <row r="1221" spans="28:37" x14ac:dyDescent="0.25">
      <c r="AB1221" s="60">
        <v>2022</v>
      </c>
      <c r="AC1221" s="53" t="s">
        <v>65</v>
      </c>
      <c r="AD1221" s="53" t="s">
        <v>71</v>
      </c>
      <c r="AE1221" s="80">
        <v>1.6435999999999999</v>
      </c>
      <c r="AG1221" s="60">
        <v>2023</v>
      </c>
      <c r="AH1221" s="53" t="s">
        <v>58</v>
      </c>
      <c r="AI1221" s="53" t="s">
        <v>69</v>
      </c>
      <c r="AJ1221" s="80">
        <v>2.3799000000000001E-2</v>
      </c>
      <c r="AK1221" s="57">
        <f t="shared" si="43"/>
        <v>8</v>
      </c>
    </row>
    <row r="1222" spans="28:37" x14ac:dyDescent="0.25">
      <c r="AB1222" s="60">
        <v>2022</v>
      </c>
      <c r="AC1222" s="53" t="s">
        <v>65</v>
      </c>
      <c r="AD1222" s="53" t="s">
        <v>5</v>
      </c>
      <c r="AE1222" s="80">
        <v>1.3722000000000001</v>
      </c>
      <c r="AG1222" s="60">
        <v>2023</v>
      </c>
      <c r="AH1222" s="53" t="s">
        <v>60</v>
      </c>
      <c r="AI1222" s="53" t="s">
        <v>69</v>
      </c>
      <c r="AJ1222" s="80">
        <v>2.4060999999999999E-2</v>
      </c>
      <c r="AK1222" s="57">
        <f t="shared" si="43"/>
        <v>9</v>
      </c>
    </row>
    <row r="1223" spans="28:37" x14ac:dyDescent="0.25">
      <c r="AB1223" s="60">
        <v>2022</v>
      </c>
      <c r="AC1223" s="53" t="s">
        <v>65</v>
      </c>
      <c r="AD1223" s="53" t="s">
        <v>33</v>
      </c>
      <c r="AE1223" s="80">
        <v>0.91890000000000005</v>
      </c>
      <c r="AG1223" s="60">
        <v>2023</v>
      </c>
      <c r="AH1223" s="53" t="s">
        <v>62</v>
      </c>
      <c r="AI1223" s="53" t="s">
        <v>69</v>
      </c>
      <c r="AJ1223" s="80">
        <v>2.4051999999999997E-2</v>
      </c>
      <c r="AK1223" s="57">
        <f t="shared" si="43"/>
        <v>10</v>
      </c>
    </row>
    <row r="1224" spans="28:37" x14ac:dyDescent="0.25">
      <c r="AB1224" s="60">
        <v>2022</v>
      </c>
      <c r="AC1224" s="53" t="s">
        <v>65</v>
      </c>
      <c r="AD1224" s="53" t="s">
        <v>38</v>
      </c>
      <c r="AE1224" s="80">
        <v>1.0114000000000001</v>
      </c>
      <c r="AG1224" s="60">
        <v>2023</v>
      </c>
      <c r="AH1224" s="53" t="s">
        <v>65</v>
      </c>
      <c r="AI1224" s="53" t="s">
        <v>69</v>
      </c>
      <c r="AJ1224" s="80">
        <v>2.4011000000000001E-2</v>
      </c>
      <c r="AK1224" s="57">
        <f t="shared" si="43"/>
        <v>11</v>
      </c>
    </row>
    <row r="1225" spans="28:37" x14ac:dyDescent="0.25">
      <c r="AB1225" s="60">
        <v>2022</v>
      </c>
      <c r="AC1225" s="53" t="s">
        <v>65</v>
      </c>
      <c r="AD1225" s="53" t="s">
        <v>42</v>
      </c>
      <c r="AE1225" s="80">
        <v>0.19210000000000002</v>
      </c>
      <c r="AG1225" s="60">
        <v>2023</v>
      </c>
      <c r="AH1225" s="53" t="s">
        <v>11</v>
      </c>
      <c r="AI1225" s="53" t="s">
        <v>69</v>
      </c>
      <c r="AJ1225" s="80">
        <v>2.3772999999999999E-2</v>
      </c>
      <c r="AK1225" s="57">
        <f t="shared" si="43"/>
        <v>12</v>
      </c>
    </row>
    <row r="1226" spans="28:37" x14ac:dyDescent="0.25">
      <c r="AB1226" s="60">
        <v>2022</v>
      </c>
      <c r="AC1226" s="53" t="s">
        <v>65</v>
      </c>
      <c r="AD1226" s="53" t="s">
        <v>50</v>
      </c>
      <c r="AE1226" s="80">
        <v>0.1757</v>
      </c>
      <c r="AG1226" s="60">
        <v>2024</v>
      </c>
      <c r="AH1226" s="53" t="s">
        <v>8</v>
      </c>
      <c r="AI1226" s="53" t="s">
        <v>69</v>
      </c>
      <c r="AJ1226" s="79">
        <v>2.3791000000000003E-2</v>
      </c>
      <c r="AK1226" s="57">
        <f t="shared" si="43"/>
        <v>1</v>
      </c>
    </row>
    <row r="1227" spans="28:37" x14ac:dyDescent="0.25">
      <c r="AB1227" s="60">
        <v>2022</v>
      </c>
      <c r="AC1227" s="53" t="s">
        <v>65</v>
      </c>
      <c r="AD1227" s="53" t="s">
        <v>54</v>
      </c>
      <c r="AE1227" s="80">
        <v>1.6819999999999998E-2</v>
      </c>
      <c r="AG1227" s="60">
        <v>2024</v>
      </c>
      <c r="AH1227" s="53" t="s">
        <v>36</v>
      </c>
      <c r="AI1227" s="53" t="s">
        <v>69</v>
      </c>
      <c r="AJ1227" s="79">
        <v>2.3947E-2</v>
      </c>
      <c r="AK1227" s="57">
        <f t="shared" si="43"/>
        <v>2</v>
      </c>
    </row>
    <row r="1228" spans="28:37" x14ac:dyDescent="0.25">
      <c r="AB1228" s="60">
        <v>2022</v>
      </c>
      <c r="AC1228" s="53" t="s">
        <v>65</v>
      </c>
      <c r="AD1228" s="53" t="s">
        <v>57</v>
      </c>
      <c r="AE1228" s="80">
        <v>8.7180000000000002E-5</v>
      </c>
      <c r="AG1228" s="60">
        <v>2024</v>
      </c>
      <c r="AH1228" s="53" t="s">
        <v>40</v>
      </c>
      <c r="AI1228" s="53" t="s">
        <v>69</v>
      </c>
      <c r="AJ1228" s="79">
        <v>2.3952000000000001E-2</v>
      </c>
      <c r="AK1228" s="57">
        <f t="shared" si="43"/>
        <v>3</v>
      </c>
    </row>
    <row r="1229" spans="28:37" x14ac:dyDescent="0.25">
      <c r="AB1229" s="60">
        <v>2022</v>
      </c>
      <c r="AC1229" s="53" t="s">
        <v>65</v>
      </c>
      <c r="AD1229" s="53" t="s">
        <v>59</v>
      </c>
      <c r="AE1229" s="80">
        <v>9.8890000000000002E-3</v>
      </c>
      <c r="AG1229" s="60">
        <v>2024</v>
      </c>
      <c r="AH1229" s="53" t="s">
        <v>44</v>
      </c>
      <c r="AI1229" s="53" t="s">
        <v>69</v>
      </c>
      <c r="AJ1229" s="79">
        <v>2.3654999999999999E-2</v>
      </c>
      <c r="AK1229" s="57">
        <f t="shared" si="43"/>
        <v>4</v>
      </c>
    </row>
    <row r="1230" spans="28:37" x14ac:dyDescent="0.25">
      <c r="AB1230" s="60">
        <v>2022</v>
      </c>
      <c r="AC1230" s="53" t="s">
        <v>65</v>
      </c>
      <c r="AD1230" s="53" t="s">
        <v>61</v>
      </c>
      <c r="AE1230" s="80">
        <v>1.041E-3</v>
      </c>
      <c r="AG1230" s="60">
        <v>2024</v>
      </c>
      <c r="AH1230" s="53" t="s">
        <v>48</v>
      </c>
      <c r="AI1230" s="53" t="s">
        <v>69</v>
      </c>
      <c r="AJ1230" s="79">
        <v>2.3077999999999998E-2</v>
      </c>
      <c r="AK1230" s="57">
        <f t="shared" si="43"/>
        <v>5</v>
      </c>
    </row>
    <row r="1231" spans="28:37" x14ac:dyDescent="0.25">
      <c r="AB1231" s="60">
        <v>2022</v>
      </c>
      <c r="AC1231" s="53" t="s">
        <v>65</v>
      </c>
      <c r="AD1231" s="53" t="s">
        <v>64</v>
      </c>
      <c r="AE1231" s="80">
        <v>0.30659999999999998</v>
      </c>
      <c r="AG1231" s="60">
        <v>2024</v>
      </c>
      <c r="AH1231" s="53" t="s">
        <v>52</v>
      </c>
      <c r="AI1231" s="53" t="s">
        <v>69</v>
      </c>
      <c r="AJ1231" s="79">
        <v>2.3156E-2</v>
      </c>
      <c r="AK1231" s="57">
        <f t="shared" si="43"/>
        <v>6</v>
      </c>
    </row>
    <row r="1232" spans="28:37" x14ac:dyDescent="0.25">
      <c r="AB1232" s="60">
        <v>2022</v>
      </c>
      <c r="AC1232" s="53" t="s">
        <v>65</v>
      </c>
      <c r="AD1232" s="53" t="s">
        <v>66</v>
      </c>
      <c r="AE1232" s="80">
        <v>4.4507000000000005E-2</v>
      </c>
      <c r="AG1232" s="60">
        <v>2024</v>
      </c>
      <c r="AH1232" s="53" t="s">
        <v>56</v>
      </c>
      <c r="AI1232" s="53" t="s">
        <v>69</v>
      </c>
      <c r="AJ1232" s="79">
        <v>2.2955999999999997E-2</v>
      </c>
      <c r="AK1232" s="57">
        <f t="shared" si="43"/>
        <v>7</v>
      </c>
    </row>
    <row r="1233" spans="28:37" x14ac:dyDescent="0.25">
      <c r="AB1233" s="60">
        <v>2022</v>
      </c>
      <c r="AC1233" s="53" t="s">
        <v>65</v>
      </c>
      <c r="AD1233" s="53" t="s">
        <v>67</v>
      </c>
      <c r="AE1233" s="80">
        <v>0.85309999999999997</v>
      </c>
      <c r="AG1233" s="60">
        <v>2024</v>
      </c>
      <c r="AH1233" s="53" t="s">
        <v>58</v>
      </c>
      <c r="AI1233" s="53" t="s">
        <v>69</v>
      </c>
      <c r="AJ1233" s="79">
        <v>2.3189000000000001E-2</v>
      </c>
      <c r="AK1233" s="57">
        <f t="shared" si="43"/>
        <v>8</v>
      </c>
    </row>
    <row r="1234" spans="28:37" x14ac:dyDescent="0.25">
      <c r="AB1234" s="60">
        <v>2022</v>
      </c>
      <c r="AC1234" s="53" t="s">
        <v>65</v>
      </c>
      <c r="AD1234" s="53" t="s">
        <v>69</v>
      </c>
      <c r="AE1234" s="80">
        <v>2.4256000000000003E-2</v>
      </c>
      <c r="AG1234" s="60">
        <v>2024</v>
      </c>
      <c r="AH1234" s="53" t="s">
        <v>60</v>
      </c>
      <c r="AI1234" s="53" t="s">
        <v>69</v>
      </c>
      <c r="AJ1234" s="79">
        <v>2.2890000000000001E-2</v>
      </c>
      <c r="AK1234" s="57">
        <f t="shared" si="43"/>
        <v>9</v>
      </c>
    </row>
    <row r="1235" spans="28:37" x14ac:dyDescent="0.25">
      <c r="AB1235" s="60">
        <v>2022</v>
      </c>
      <c r="AC1235" s="53" t="s">
        <v>65</v>
      </c>
      <c r="AD1235" s="53" t="s">
        <v>73</v>
      </c>
      <c r="AE1235" s="80">
        <v>0.37560000000000004</v>
      </c>
      <c r="AG1235" s="60">
        <v>2024</v>
      </c>
      <c r="AH1235" s="53" t="s">
        <v>62</v>
      </c>
      <c r="AI1235" s="53" t="s">
        <v>69</v>
      </c>
      <c r="AJ1235" s="79">
        <v>2.2717999999999999E-2</v>
      </c>
      <c r="AK1235" s="57">
        <f t="shared" si="43"/>
        <v>10</v>
      </c>
    </row>
    <row r="1236" spans="28:37" x14ac:dyDescent="0.25">
      <c r="AB1236" s="60">
        <v>2022</v>
      </c>
      <c r="AC1236" s="53" t="s">
        <v>65</v>
      </c>
      <c r="AD1236" s="53" t="s">
        <v>75</v>
      </c>
      <c r="AE1236" s="80">
        <v>0.36509999999999998</v>
      </c>
      <c r="AG1236" s="60">
        <v>2024</v>
      </c>
      <c r="AH1236" s="53" t="s">
        <v>65</v>
      </c>
      <c r="AI1236" s="53" t="s">
        <v>69</v>
      </c>
      <c r="AJ1236" s="79">
        <v>2.2869999999999998E-2</v>
      </c>
      <c r="AK1236" s="57">
        <f t="shared" si="43"/>
        <v>11</v>
      </c>
    </row>
    <row r="1237" spans="28:37" x14ac:dyDescent="0.25">
      <c r="AB1237" s="60">
        <v>2022</v>
      </c>
      <c r="AC1237" s="53" t="s">
        <v>65</v>
      </c>
      <c r="AD1237" s="53" t="s">
        <v>76</v>
      </c>
      <c r="AE1237" s="80">
        <v>1.4402999999999999</v>
      </c>
      <c r="AG1237" s="60">
        <v>2024</v>
      </c>
      <c r="AH1237" s="53" t="s">
        <v>11</v>
      </c>
      <c r="AI1237" s="53" t="s">
        <v>69</v>
      </c>
      <c r="AJ1237" s="82">
        <v>2.3521999999999998E-2</v>
      </c>
      <c r="AK1237" s="57">
        <f t="shared" si="43"/>
        <v>12</v>
      </c>
    </row>
    <row r="1238" spans="28:37" x14ac:dyDescent="0.25">
      <c r="AB1238" s="60">
        <v>2022</v>
      </c>
      <c r="AC1238" s="53" t="s">
        <v>65</v>
      </c>
      <c r="AD1238" s="53" t="s">
        <v>78</v>
      </c>
      <c r="AE1238" s="80">
        <v>3.8800000000000001E-2</v>
      </c>
      <c r="AG1238" s="60">
        <v>2025</v>
      </c>
      <c r="AH1238" s="53" t="s">
        <v>8</v>
      </c>
      <c r="AI1238" s="53" t="s">
        <v>69</v>
      </c>
      <c r="AJ1238" s="79">
        <v>2.3224999999999999E-2</v>
      </c>
      <c r="AK1238" s="57">
        <f t="shared" si="43"/>
        <v>1</v>
      </c>
    </row>
    <row r="1239" spans="28:37" x14ac:dyDescent="0.25">
      <c r="AB1239" s="60">
        <v>2022</v>
      </c>
      <c r="AC1239" s="53" t="s">
        <v>65</v>
      </c>
      <c r="AD1239" s="53" t="s">
        <v>79</v>
      </c>
      <c r="AE1239" s="80">
        <v>0.37359999999999999</v>
      </c>
      <c r="AG1239" s="60">
        <v>2025</v>
      </c>
      <c r="AH1239" s="53" t="s">
        <v>36</v>
      </c>
      <c r="AI1239" s="53" t="s">
        <v>69</v>
      </c>
      <c r="AJ1239" s="79">
        <v>2.3267000000000003E-2</v>
      </c>
      <c r="AK1239" s="57">
        <f t="shared" si="43"/>
        <v>2</v>
      </c>
    </row>
    <row r="1240" spans="28:37" x14ac:dyDescent="0.25">
      <c r="AB1240" s="60">
        <v>2022</v>
      </c>
      <c r="AC1240" s="53" t="s">
        <v>65</v>
      </c>
      <c r="AD1240" s="53" t="s">
        <v>80</v>
      </c>
      <c r="AE1240" s="80">
        <v>5.5680000000000002E-5</v>
      </c>
      <c r="AG1240" s="60">
        <v>2025</v>
      </c>
      <c r="AH1240" s="53" t="s">
        <v>40</v>
      </c>
      <c r="AI1240" s="53" t="s">
        <v>69</v>
      </c>
      <c r="AJ1240" s="79">
        <v>2.3363999999999999E-2</v>
      </c>
      <c r="AK1240" s="57">
        <f t="shared" si="43"/>
        <v>3</v>
      </c>
    </row>
    <row r="1241" spans="28:37" x14ac:dyDescent="0.25">
      <c r="AB1241" s="60">
        <v>2022</v>
      </c>
      <c r="AC1241" s="53" t="s">
        <v>11</v>
      </c>
      <c r="AD1241" s="53" t="s">
        <v>46</v>
      </c>
      <c r="AE1241" s="79">
        <v>1.4331</v>
      </c>
      <c r="AG1241" s="60">
        <v>2025</v>
      </c>
      <c r="AH1241" s="53" t="s">
        <v>44</v>
      </c>
      <c r="AI1241" s="53" t="s">
        <v>69</v>
      </c>
      <c r="AJ1241" s="79">
        <v>2.3408999999999999E-2</v>
      </c>
      <c r="AK1241" s="57">
        <f t="shared" si="43"/>
        <v>4</v>
      </c>
    </row>
    <row r="1242" spans="28:37" x14ac:dyDescent="0.25">
      <c r="AB1242" s="60">
        <v>2022</v>
      </c>
      <c r="AC1242" s="53" t="s">
        <v>11</v>
      </c>
      <c r="AD1242" s="53" t="s">
        <v>71</v>
      </c>
      <c r="AE1242" s="79">
        <v>1.6194</v>
      </c>
      <c r="AG1242" s="60">
        <v>2025</v>
      </c>
      <c r="AH1242" s="53" t="s">
        <v>48</v>
      </c>
      <c r="AI1242" s="53" t="s">
        <v>69</v>
      </c>
      <c r="AJ1242" s="79">
        <v>2.3182999999999999E-2</v>
      </c>
      <c r="AK1242" s="57">
        <f t="shared" si="43"/>
        <v>5</v>
      </c>
    </row>
    <row r="1243" spans="28:37" x14ac:dyDescent="0.25">
      <c r="AB1243" s="60">
        <v>2022</v>
      </c>
      <c r="AC1243" s="53" t="s">
        <v>11</v>
      </c>
      <c r="AD1243" s="53" t="s">
        <v>5</v>
      </c>
      <c r="AE1243" s="79">
        <v>1.3446</v>
      </c>
      <c r="AG1243" s="60">
        <v>2025</v>
      </c>
      <c r="AH1243" s="53" t="s">
        <v>52</v>
      </c>
      <c r="AI1243" s="53" t="s">
        <v>69</v>
      </c>
      <c r="AJ1243" s="79">
        <v>2.2646000000000003E-2</v>
      </c>
      <c r="AK1243" s="57">
        <f t="shared" si="43"/>
        <v>6</v>
      </c>
    </row>
    <row r="1244" spans="28:37" x14ac:dyDescent="0.25">
      <c r="AB1244" s="60">
        <v>2022</v>
      </c>
      <c r="AC1244" s="53" t="s">
        <v>11</v>
      </c>
      <c r="AD1244" s="53" t="s">
        <v>33</v>
      </c>
      <c r="AE1244" s="79">
        <v>0.91049999999999998</v>
      </c>
      <c r="AG1244" s="60">
        <v>2025</v>
      </c>
      <c r="AH1244" s="53" t="s">
        <v>56</v>
      </c>
      <c r="AI1244" s="53" t="s">
        <v>69</v>
      </c>
      <c r="AJ1244" s="79">
        <v>2.2189E-2</v>
      </c>
      <c r="AK1244" s="57">
        <f t="shared" si="43"/>
        <v>7</v>
      </c>
    </row>
    <row r="1245" spans="28:37" x14ac:dyDescent="0.25">
      <c r="AB1245" s="60">
        <v>2022</v>
      </c>
      <c r="AC1245" s="53" t="s">
        <v>11</v>
      </c>
      <c r="AD1245" s="53" t="s">
        <v>38</v>
      </c>
      <c r="AE1245" s="79">
        <v>0.99209999999999998</v>
      </c>
      <c r="AG1245" s="60">
        <v>2025</v>
      </c>
      <c r="AH1245" s="53" t="s">
        <v>58</v>
      </c>
      <c r="AI1245" s="53" t="s">
        <v>69</v>
      </c>
      <c r="AJ1245" s="79">
        <v>2.2498000000000001E-2</v>
      </c>
      <c r="AK1245" s="57">
        <f t="shared" si="43"/>
        <v>8</v>
      </c>
    </row>
    <row r="1246" spans="28:37" x14ac:dyDescent="0.25">
      <c r="AB1246" s="60">
        <v>2022</v>
      </c>
      <c r="AC1246" s="53" t="s">
        <v>11</v>
      </c>
      <c r="AD1246" s="53" t="s">
        <v>42</v>
      </c>
      <c r="AE1246" s="79">
        <v>0.19329999999999997</v>
      </c>
      <c r="AG1246" s="60">
        <v>2025</v>
      </c>
      <c r="AH1246" s="53" t="s">
        <v>60</v>
      </c>
      <c r="AI1246" s="53" t="s">
        <v>69</v>
      </c>
      <c r="AJ1246" s="79">
        <v>2.2161E-2</v>
      </c>
      <c r="AK1246" s="57">
        <f t="shared" si="43"/>
        <v>9</v>
      </c>
    </row>
    <row r="1247" spans="28:37" x14ac:dyDescent="0.25">
      <c r="AB1247" s="60">
        <v>2022</v>
      </c>
      <c r="AC1247" s="53" t="s">
        <v>11</v>
      </c>
      <c r="AD1247" s="53" t="s">
        <v>50</v>
      </c>
      <c r="AE1247" s="79">
        <v>0.1724</v>
      </c>
      <c r="AG1247" s="60">
        <v>2025</v>
      </c>
      <c r="AH1247" s="53" t="s">
        <v>62</v>
      </c>
      <c r="AI1247" s="53" t="s">
        <v>69</v>
      </c>
      <c r="AJ1247" s="79">
        <v>2.2086999999999999E-2</v>
      </c>
      <c r="AK1247" s="57">
        <f t="shared" si="43"/>
        <v>10</v>
      </c>
    </row>
    <row r="1248" spans="28:37" x14ac:dyDescent="0.25">
      <c r="AB1248" s="60">
        <v>2022</v>
      </c>
      <c r="AC1248" s="53" t="s">
        <v>11</v>
      </c>
      <c r="AD1248" s="53" t="s">
        <v>54</v>
      </c>
      <c r="AE1248" s="79">
        <v>1.6253E-2</v>
      </c>
      <c r="AG1248" s="60">
        <v>2025</v>
      </c>
      <c r="AH1248" s="53" t="s">
        <v>65</v>
      </c>
      <c r="AI1248" s="53" t="s">
        <v>69</v>
      </c>
      <c r="AJ1248" s="79">
        <v>2.2067E-2</v>
      </c>
      <c r="AK1248" s="57">
        <f t="shared" si="43"/>
        <v>11</v>
      </c>
    </row>
    <row r="1249" spans="28:37" x14ac:dyDescent="0.25">
      <c r="AB1249" s="60">
        <v>2022</v>
      </c>
      <c r="AC1249" s="53" t="s">
        <v>11</v>
      </c>
      <c r="AD1249" s="53" t="s">
        <v>57</v>
      </c>
      <c r="AE1249" s="79">
        <v>8.6320000000000014E-5</v>
      </c>
      <c r="AG1249" s="60">
        <v>2025</v>
      </c>
      <c r="AH1249" s="53" t="s">
        <v>11</v>
      </c>
      <c r="AI1249" s="53" t="s">
        <v>69</v>
      </c>
      <c r="AJ1249" s="79">
        <v>2.1810999999999997E-2</v>
      </c>
      <c r="AK1249" s="57">
        <f t="shared" si="43"/>
        <v>12</v>
      </c>
    </row>
    <row r="1250" spans="28:37" x14ac:dyDescent="0.25">
      <c r="AB1250" s="60">
        <v>2022</v>
      </c>
      <c r="AC1250" s="53" t="s">
        <v>11</v>
      </c>
      <c r="AD1250" s="53" t="s">
        <v>59</v>
      </c>
      <c r="AE1250" s="79">
        <v>1.0135E-2</v>
      </c>
      <c r="AG1250" s="60">
        <v>2018</v>
      </c>
      <c r="AH1250" s="53" t="s">
        <v>8</v>
      </c>
      <c r="AI1250" s="53" t="s">
        <v>71</v>
      </c>
      <c r="AJ1250" s="79">
        <v>1.8566</v>
      </c>
      <c r="AK1250" s="57">
        <f t="shared" si="43"/>
        <v>1</v>
      </c>
    </row>
    <row r="1251" spans="28:37" x14ac:dyDescent="0.25">
      <c r="AB1251" s="60">
        <v>2022</v>
      </c>
      <c r="AC1251" s="53" t="s">
        <v>11</v>
      </c>
      <c r="AD1251" s="53" t="s">
        <v>61</v>
      </c>
      <c r="AE1251" s="79">
        <v>1.065E-3</v>
      </c>
      <c r="AG1251" s="60">
        <v>2018</v>
      </c>
      <c r="AH1251" s="53" t="s">
        <v>36</v>
      </c>
      <c r="AI1251" s="53" t="s">
        <v>71</v>
      </c>
      <c r="AJ1251" s="79">
        <v>1.843</v>
      </c>
      <c r="AK1251" s="57">
        <f t="shared" si="43"/>
        <v>2</v>
      </c>
    </row>
    <row r="1252" spans="28:37" x14ac:dyDescent="0.25">
      <c r="AB1252" s="60">
        <v>2022</v>
      </c>
      <c r="AC1252" s="53" t="s">
        <v>11</v>
      </c>
      <c r="AD1252" s="53" t="s">
        <v>64</v>
      </c>
      <c r="AE1252" s="79">
        <v>0.30469999999999997</v>
      </c>
      <c r="AG1252" s="60">
        <v>2018</v>
      </c>
      <c r="AH1252" s="53" t="s">
        <v>40</v>
      </c>
      <c r="AI1252" s="53" t="s">
        <v>71</v>
      </c>
      <c r="AJ1252" s="79">
        <v>1.847</v>
      </c>
      <c r="AK1252" s="57">
        <f t="shared" si="43"/>
        <v>3</v>
      </c>
    </row>
    <row r="1253" spans="28:37" x14ac:dyDescent="0.25">
      <c r="AB1253" s="60">
        <v>2022</v>
      </c>
      <c r="AC1253" s="53" t="s">
        <v>11</v>
      </c>
      <c r="AD1253" s="53" t="s">
        <v>66</v>
      </c>
      <c r="AE1253" s="79">
        <v>4.3646999999999998E-2</v>
      </c>
      <c r="AG1253" s="60">
        <v>2018</v>
      </c>
      <c r="AH1253" s="53" t="s">
        <v>44</v>
      </c>
      <c r="AI1253" s="53" t="s">
        <v>71</v>
      </c>
      <c r="AJ1253" s="79">
        <v>1.8243</v>
      </c>
      <c r="AK1253" s="57">
        <f t="shared" si="43"/>
        <v>4</v>
      </c>
    </row>
    <row r="1254" spans="28:37" x14ac:dyDescent="0.25">
      <c r="AB1254" s="60">
        <v>2022</v>
      </c>
      <c r="AC1254" s="53" t="s">
        <v>11</v>
      </c>
      <c r="AD1254" s="53" t="s">
        <v>67</v>
      </c>
      <c r="AE1254" s="79">
        <v>0.85010000000000008</v>
      </c>
      <c r="AG1254" s="60">
        <v>2018</v>
      </c>
      <c r="AH1254" s="53" t="s">
        <v>48</v>
      </c>
      <c r="AI1254" s="53" t="s">
        <v>71</v>
      </c>
      <c r="AJ1254" s="79">
        <v>1.7806999999999999</v>
      </c>
      <c r="AK1254" s="57">
        <f t="shared" si="43"/>
        <v>5</v>
      </c>
    </row>
    <row r="1255" spans="28:37" x14ac:dyDescent="0.25">
      <c r="AB1255" s="60">
        <v>2022</v>
      </c>
      <c r="AC1255" s="53" t="s">
        <v>11</v>
      </c>
      <c r="AD1255" s="53" t="s">
        <v>69</v>
      </c>
      <c r="AE1255" s="79">
        <v>2.4136000000000001E-2</v>
      </c>
      <c r="AG1255" s="60">
        <v>2018</v>
      </c>
      <c r="AH1255" s="53" t="s">
        <v>52</v>
      </c>
      <c r="AI1255" s="53" t="s">
        <v>71</v>
      </c>
      <c r="AJ1255" s="79">
        <v>1.7902</v>
      </c>
      <c r="AK1255" s="57">
        <f t="shared" si="43"/>
        <v>6</v>
      </c>
    </row>
    <row r="1256" spans="28:37" x14ac:dyDescent="0.25">
      <c r="AB1256" s="60">
        <v>2022</v>
      </c>
      <c r="AC1256" s="53" t="s">
        <v>11</v>
      </c>
      <c r="AD1256" s="53" t="s">
        <v>73</v>
      </c>
      <c r="AE1256" s="79">
        <v>0.36799999999999999</v>
      </c>
      <c r="AG1256" s="60">
        <v>2018</v>
      </c>
      <c r="AH1256" s="53" t="s">
        <v>56</v>
      </c>
      <c r="AI1256" s="53" t="s">
        <v>71</v>
      </c>
      <c r="AJ1256" s="79">
        <v>1.7871999999999999</v>
      </c>
      <c r="AK1256" s="57">
        <f t="shared" si="43"/>
        <v>7</v>
      </c>
    </row>
    <row r="1257" spans="28:37" x14ac:dyDescent="0.25">
      <c r="AB1257" s="60">
        <v>2022</v>
      </c>
      <c r="AC1257" s="53" t="s">
        <v>11</v>
      </c>
      <c r="AD1257" s="53" t="s">
        <v>75</v>
      </c>
      <c r="AE1257" s="79">
        <v>0.35759999999999997</v>
      </c>
      <c r="AG1257" s="60">
        <v>2018</v>
      </c>
      <c r="AH1257" s="53" t="s">
        <v>58</v>
      </c>
      <c r="AI1257" s="53" t="s">
        <v>71</v>
      </c>
      <c r="AJ1257" s="79">
        <v>1.7799</v>
      </c>
      <c r="AK1257" s="57">
        <f t="shared" si="43"/>
        <v>8</v>
      </c>
    </row>
    <row r="1258" spans="28:37" x14ac:dyDescent="0.25">
      <c r="AB1258" s="60">
        <v>2022</v>
      </c>
      <c r="AC1258" s="53" t="s">
        <v>11</v>
      </c>
      <c r="AD1258" s="53" t="s">
        <v>76</v>
      </c>
      <c r="AE1258" s="79">
        <v>1.4565000000000001</v>
      </c>
      <c r="AG1258" s="60">
        <v>2018</v>
      </c>
      <c r="AH1258" s="53" t="s">
        <v>60</v>
      </c>
      <c r="AI1258" s="53" t="s">
        <v>71</v>
      </c>
      <c r="AJ1258" s="79">
        <v>1.7879</v>
      </c>
      <c r="AK1258" s="57">
        <f t="shared" si="43"/>
        <v>9</v>
      </c>
    </row>
    <row r="1259" spans="28:37" x14ac:dyDescent="0.25">
      <c r="AB1259" s="60">
        <v>2022</v>
      </c>
      <c r="AC1259" s="53" t="s">
        <v>11</v>
      </c>
      <c r="AD1259" s="53" t="s">
        <v>78</v>
      </c>
      <c r="AE1259" s="79">
        <v>3.8934000000000003E-2</v>
      </c>
      <c r="AG1259" s="60">
        <v>2018</v>
      </c>
      <c r="AH1259" s="53" t="s">
        <v>62</v>
      </c>
      <c r="AI1259" s="53" t="s">
        <v>71</v>
      </c>
      <c r="AJ1259" s="79">
        <v>1.7616000000000001</v>
      </c>
      <c r="AK1259" s="57">
        <f t="shared" si="43"/>
        <v>10</v>
      </c>
    </row>
    <row r="1260" spans="28:37" x14ac:dyDescent="0.25">
      <c r="AB1260" s="60">
        <v>2022</v>
      </c>
      <c r="AC1260" s="53" t="s">
        <v>11</v>
      </c>
      <c r="AD1260" s="53" t="s">
        <v>79</v>
      </c>
      <c r="AE1260" s="79">
        <v>0.36609999999999998</v>
      </c>
      <c r="AG1260" s="60">
        <v>2018</v>
      </c>
      <c r="AH1260" s="53" t="s">
        <v>65</v>
      </c>
      <c r="AI1260" s="53" t="s">
        <v>71</v>
      </c>
      <c r="AJ1260" s="79">
        <v>1.7513000000000001</v>
      </c>
      <c r="AK1260" s="57">
        <f t="shared" si="43"/>
        <v>11</v>
      </c>
    </row>
    <row r="1261" spans="28:37" x14ac:dyDescent="0.25">
      <c r="AB1261" s="60">
        <v>2022</v>
      </c>
      <c r="AC1261" s="53" t="s">
        <v>11</v>
      </c>
      <c r="AD1261" s="53" t="s">
        <v>80</v>
      </c>
      <c r="AE1261" s="79">
        <v>5.7039999999999996E-5</v>
      </c>
      <c r="AG1261" s="60">
        <v>2018</v>
      </c>
      <c r="AH1261" s="53" t="s">
        <v>11</v>
      </c>
      <c r="AI1261" s="53" t="s">
        <v>71</v>
      </c>
      <c r="AJ1261" s="79">
        <v>1.7318</v>
      </c>
      <c r="AK1261" s="57">
        <f t="shared" si="43"/>
        <v>12</v>
      </c>
    </row>
    <row r="1262" spans="28:37" x14ac:dyDescent="0.25">
      <c r="AB1262" s="60">
        <v>2023</v>
      </c>
      <c r="AC1262" s="53" t="s">
        <v>8</v>
      </c>
      <c r="AD1262" s="53" t="s">
        <v>46</v>
      </c>
      <c r="AE1262" s="80">
        <v>1.4252</v>
      </c>
      <c r="AG1262" s="60">
        <v>2019</v>
      </c>
      <c r="AH1262" s="53" t="s">
        <v>8</v>
      </c>
      <c r="AI1262" s="53" t="s">
        <v>71</v>
      </c>
      <c r="AJ1262" s="79">
        <v>1.7681</v>
      </c>
      <c r="AK1262" s="57">
        <f t="shared" si="43"/>
        <v>1</v>
      </c>
    </row>
    <row r="1263" spans="28:37" x14ac:dyDescent="0.25">
      <c r="AB1263" s="60">
        <v>2023</v>
      </c>
      <c r="AC1263" s="53" t="s">
        <v>8</v>
      </c>
      <c r="AD1263" s="53" t="s">
        <v>71</v>
      </c>
      <c r="AE1263" s="80">
        <v>1.6222000000000001</v>
      </c>
      <c r="AG1263" s="60">
        <v>2019</v>
      </c>
      <c r="AH1263" s="53" t="s">
        <v>36</v>
      </c>
      <c r="AI1263" s="53" t="s">
        <v>71</v>
      </c>
      <c r="AJ1263" s="79">
        <v>1.7934000000000001</v>
      </c>
      <c r="AK1263" s="57">
        <f t="shared" si="43"/>
        <v>2</v>
      </c>
    </row>
    <row r="1264" spans="28:37" x14ac:dyDescent="0.25">
      <c r="AB1264" s="60">
        <v>2023</v>
      </c>
      <c r="AC1264" s="53" t="s">
        <v>8</v>
      </c>
      <c r="AD1264" s="53" t="s">
        <v>5</v>
      </c>
      <c r="AE1264" s="80">
        <v>1.3142</v>
      </c>
      <c r="AG1264" s="60">
        <v>2019</v>
      </c>
      <c r="AH1264" s="53" t="s">
        <v>40</v>
      </c>
      <c r="AI1264" s="53" t="s">
        <v>71</v>
      </c>
      <c r="AJ1264" s="79">
        <v>1.7714000000000001</v>
      </c>
      <c r="AK1264" s="57">
        <f t="shared" si="43"/>
        <v>3</v>
      </c>
    </row>
    <row r="1265" spans="28:37" x14ac:dyDescent="0.25">
      <c r="AB1265" s="60">
        <v>2023</v>
      </c>
      <c r="AC1265" s="53" t="s">
        <v>8</v>
      </c>
      <c r="AD1265" s="53" t="s">
        <v>33</v>
      </c>
      <c r="AE1265" s="80">
        <v>0.92459999999999998</v>
      </c>
      <c r="AG1265" s="60">
        <v>2019</v>
      </c>
      <c r="AH1265" s="53" t="s">
        <v>44</v>
      </c>
      <c r="AI1265" s="53" t="s">
        <v>71</v>
      </c>
      <c r="AJ1265" s="79">
        <v>1.7625999999999999</v>
      </c>
      <c r="AK1265" s="57">
        <f t="shared" si="43"/>
        <v>4</v>
      </c>
    </row>
    <row r="1266" spans="28:37" x14ac:dyDescent="0.25">
      <c r="AB1266" s="60">
        <v>2023</v>
      </c>
      <c r="AC1266" s="53" t="s">
        <v>8</v>
      </c>
      <c r="AD1266" s="53" t="s">
        <v>38</v>
      </c>
      <c r="AE1266" s="80">
        <v>0.98</v>
      </c>
      <c r="AG1266" s="60">
        <v>2019</v>
      </c>
      <c r="AH1266" s="53" t="s">
        <v>48</v>
      </c>
      <c r="AI1266" s="53" t="s">
        <v>71</v>
      </c>
      <c r="AJ1266" s="79">
        <v>1.7388999999999999</v>
      </c>
      <c r="AK1266" s="57">
        <f t="shared" si="43"/>
        <v>5</v>
      </c>
    </row>
    <row r="1267" spans="28:37" x14ac:dyDescent="0.25">
      <c r="AB1267" s="60">
        <v>2023</v>
      </c>
      <c r="AC1267" s="53" t="s">
        <v>8</v>
      </c>
      <c r="AD1267" s="53" t="s">
        <v>42</v>
      </c>
      <c r="AE1267" s="80">
        <v>0.19450000000000001</v>
      </c>
      <c r="AG1267" s="60">
        <v>2019</v>
      </c>
      <c r="AH1267" s="53" t="s">
        <v>52</v>
      </c>
      <c r="AI1267" s="53" t="s">
        <v>71</v>
      </c>
      <c r="AJ1267" s="79">
        <v>1.7152000000000001</v>
      </c>
      <c r="AK1267" s="57">
        <f t="shared" si="43"/>
        <v>6</v>
      </c>
    </row>
    <row r="1268" spans="28:37" x14ac:dyDescent="0.25">
      <c r="AB1268" s="60">
        <v>2023</v>
      </c>
      <c r="AC1268" s="53" t="s">
        <v>8</v>
      </c>
      <c r="AD1268" s="53" t="s">
        <v>50</v>
      </c>
      <c r="AE1268" s="80">
        <v>0.16769999999999999</v>
      </c>
      <c r="AG1268" s="60">
        <v>2019</v>
      </c>
      <c r="AH1268" s="53" t="s">
        <v>56</v>
      </c>
      <c r="AI1268" s="53" t="s">
        <v>71</v>
      </c>
      <c r="AJ1268" s="79">
        <v>1.6641999999999999</v>
      </c>
      <c r="AK1268" s="57">
        <f t="shared" si="43"/>
        <v>7</v>
      </c>
    </row>
    <row r="1269" spans="28:37" x14ac:dyDescent="0.25">
      <c r="AB1269" s="60">
        <v>2023</v>
      </c>
      <c r="AC1269" s="53" t="s">
        <v>8</v>
      </c>
      <c r="AD1269" s="53" t="s">
        <v>54</v>
      </c>
      <c r="AE1269" s="80">
        <v>1.6097999999999998E-2</v>
      </c>
      <c r="AG1269" s="60">
        <v>2019</v>
      </c>
      <c r="AH1269" s="53" t="s">
        <v>58</v>
      </c>
      <c r="AI1269" s="53" t="s">
        <v>71</v>
      </c>
      <c r="AJ1269" s="79">
        <v>1.6909000000000001</v>
      </c>
      <c r="AK1269" s="57">
        <f t="shared" si="43"/>
        <v>8</v>
      </c>
    </row>
    <row r="1270" spans="28:37" x14ac:dyDescent="0.25">
      <c r="AB1270" s="60">
        <v>2023</v>
      </c>
      <c r="AC1270" s="53" t="s">
        <v>8</v>
      </c>
      <c r="AD1270" s="53" t="s">
        <v>57</v>
      </c>
      <c r="AE1270" s="80">
        <v>8.7650000000000003E-5</v>
      </c>
      <c r="AG1270" s="60">
        <v>2019</v>
      </c>
      <c r="AH1270" s="53" t="s">
        <v>60</v>
      </c>
      <c r="AI1270" s="53" t="s">
        <v>71</v>
      </c>
      <c r="AJ1270" s="79">
        <v>1.6971000000000001</v>
      </c>
      <c r="AK1270" s="57">
        <f t="shared" si="43"/>
        <v>9</v>
      </c>
    </row>
    <row r="1271" spans="28:37" x14ac:dyDescent="0.25">
      <c r="AB1271" s="60">
        <v>2023</v>
      </c>
      <c r="AC1271" s="53" t="s">
        <v>8</v>
      </c>
      <c r="AD1271" s="53" t="s">
        <v>59</v>
      </c>
      <c r="AE1271" s="80">
        <v>1.0089999999999998E-2</v>
      </c>
      <c r="AG1271" s="60">
        <v>2019</v>
      </c>
      <c r="AH1271" s="53" t="s">
        <v>62</v>
      </c>
      <c r="AI1271" s="53" t="s">
        <v>71</v>
      </c>
      <c r="AJ1271" s="79">
        <v>1.7593000000000001</v>
      </c>
      <c r="AK1271" s="57">
        <f t="shared" si="43"/>
        <v>10</v>
      </c>
    </row>
    <row r="1272" spans="28:37" x14ac:dyDescent="0.25">
      <c r="AB1272" s="60">
        <v>2023</v>
      </c>
      <c r="AC1272" s="53" t="s">
        <v>8</v>
      </c>
      <c r="AD1272" s="53" t="s">
        <v>61</v>
      </c>
      <c r="AE1272" s="80">
        <v>1.067E-3</v>
      </c>
      <c r="AG1272" s="60">
        <v>2019</v>
      </c>
      <c r="AH1272" s="53" t="s">
        <v>65</v>
      </c>
      <c r="AI1272" s="53" t="s">
        <v>71</v>
      </c>
      <c r="AJ1272" s="79">
        <v>1.7638</v>
      </c>
      <c r="AK1272" s="57">
        <f t="shared" si="43"/>
        <v>11</v>
      </c>
    </row>
    <row r="1273" spans="28:37" x14ac:dyDescent="0.25">
      <c r="AB1273" s="60">
        <v>2023</v>
      </c>
      <c r="AC1273" s="53" t="s">
        <v>8</v>
      </c>
      <c r="AD1273" s="53" t="s">
        <v>64</v>
      </c>
      <c r="AE1273" s="80">
        <v>0.30940000000000001</v>
      </c>
      <c r="AG1273" s="60">
        <v>2019</v>
      </c>
      <c r="AH1273" s="53" t="s">
        <v>11</v>
      </c>
      <c r="AI1273" s="53" t="s">
        <v>71</v>
      </c>
      <c r="AJ1273" s="79">
        <v>1.7685999999999999</v>
      </c>
      <c r="AK1273" s="57">
        <f t="shared" si="43"/>
        <v>12</v>
      </c>
    </row>
    <row r="1274" spans="28:37" x14ac:dyDescent="0.25">
      <c r="AB1274" s="60">
        <v>2023</v>
      </c>
      <c r="AC1274" s="53" t="s">
        <v>8</v>
      </c>
      <c r="AD1274" s="53" t="s">
        <v>66</v>
      </c>
      <c r="AE1274" s="80">
        <v>4.3743999999999998E-2</v>
      </c>
      <c r="AG1274" s="60">
        <v>2020</v>
      </c>
      <c r="AH1274" s="53" t="s">
        <v>8</v>
      </c>
      <c r="AI1274" s="53" t="s">
        <v>71</v>
      </c>
      <c r="AJ1274" s="80">
        <v>1.7833000000000001</v>
      </c>
      <c r="AK1274" s="57">
        <f t="shared" si="43"/>
        <v>1</v>
      </c>
    </row>
    <row r="1275" spans="28:37" x14ac:dyDescent="0.25">
      <c r="AB1275" s="60">
        <v>2023</v>
      </c>
      <c r="AC1275" s="53" t="s">
        <v>8</v>
      </c>
      <c r="AD1275" s="53" t="s">
        <v>67</v>
      </c>
      <c r="AE1275" s="80">
        <v>0.8479000000000001</v>
      </c>
      <c r="AG1275" s="60">
        <v>2020</v>
      </c>
      <c r="AH1275" s="53" t="s">
        <v>36</v>
      </c>
      <c r="AI1275" s="53" t="s">
        <v>71</v>
      </c>
      <c r="AJ1275" s="80">
        <v>1.7992999999999999</v>
      </c>
      <c r="AK1275" s="57">
        <f t="shared" si="43"/>
        <v>2</v>
      </c>
    </row>
    <row r="1276" spans="28:37" x14ac:dyDescent="0.25">
      <c r="AB1276" s="60">
        <v>2023</v>
      </c>
      <c r="AC1276" s="53" t="s">
        <v>8</v>
      </c>
      <c r="AD1276" s="53" t="s">
        <v>69</v>
      </c>
      <c r="AE1276" s="80">
        <v>2.4104E-2</v>
      </c>
      <c r="AG1276" s="60">
        <v>2020</v>
      </c>
      <c r="AH1276" s="53" t="s">
        <v>40</v>
      </c>
      <c r="AI1276" s="53" t="s">
        <v>71</v>
      </c>
      <c r="AJ1276" s="80">
        <v>1.7583</v>
      </c>
      <c r="AK1276" s="57">
        <f t="shared" si="43"/>
        <v>3</v>
      </c>
    </row>
    <row r="1277" spans="28:37" x14ac:dyDescent="0.25">
      <c r="AB1277" s="60">
        <v>2023</v>
      </c>
      <c r="AC1277" s="53" t="s">
        <v>8</v>
      </c>
      <c r="AD1277" s="53" t="s">
        <v>73</v>
      </c>
      <c r="AE1277" s="80">
        <v>0.35899999999999999</v>
      </c>
      <c r="AG1277" s="60">
        <v>2020</v>
      </c>
      <c r="AH1277" s="53" t="s">
        <v>44</v>
      </c>
      <c r="AI1277" s="53" t="s">
        <v>71</v>
      </c>
      <c r="AJ1277" s="80">
        <v>1.7581</v>
      </c>
      <c r="AK1277" s="57">
        <f t="shared" si="43"/>
        <v>4</v>
      </c>
    </row>
    <row r="1278" spans="28:37" x14ac:dyDescent="0.25">
      <c r="AB1278" s="60">
        <v>2023</v>
      </c>
      <c r="AC1278" s="53" t="s">
        <v>8</v>
      </c>
      <c r="AD1278" s="53" t="s">
        <v>75</v>
      </c>
      <c r="AE1278" s="80">
        <v>0.35009999999999997</v>
      </c>
      <c r="AG1278" s="60">
        <v>2020</v>
      </c>
      <c r="AH1278" s="53" t="s">
        <v>48</v>
      </c>
      <c r="AI1278" s="53" t="s">
        <v>71</v>
      </c>
      <c r="AJ1278" s="79">
        <v>1.7436</v>
      </c>
      <c r="AK1278" s="57">
        <f t="shared" si="43"/>
        <v>5</v>
      </c>
    </row>
    <row r="1279" spans="28:37" x14ac:dyDescent="0.25">
      <c r="AB1279" s="60">
        <v>2023</v>
      </c>
      <c r="AC1279" s="53" t="s">
        <v>8</v>
      </c>
      <c r="AD1279" s="53" t="s">
        <v>76</v>
      </c>
      <c r="AE1279" s="80">
        <v>1.4209000000000001</v>
      </c>
      <c r="AG1279" s="60">
        <v>2020</v>
      </c>
      <c r="AH1279" s="53" t="s">
        <v>52</v>
      </c>
      <c r="AI1279" s="53" t="s">
        <v>71</v>
      </c>
      <c r="AJ1279" s="80">
        <v>1.7142999999999999</v>
      </c>
      <c r="AK1279" s="57">
        <f t="shared" si="43"/>
        <v>6</v>
      </c>
    </row>
    <row r="1280" spans="28:37" x14ac:dyDescent="0.25">
      <c r="AB1280" s="60">
        <v>2023</v>
      </c>
      <c r="AC1280" s="53" t="s">
        <v>8</v>
      </c>
      <c r="AD1280" s="53" t="s">
        <v>78</v>
      </c>
      <c r="AE1280" s="80">
        <v>4.0121000000000004E-2</v>
      </c>
      <c r="AG1280" s="60">
        <v>2020</v>
      </c>
      <c r="AH1280" s="53" t="s">
        <v>56</v>
      </c>
      <c r="AI1280" s="53" t="s">
        <v>71</v>
      </c>
      <c r="AJ1280" s="79">
        <v>1.7856000000000001</v>
      </c>
      <c r="AK1280" s="57">
        <f t="shared" si="43"/>
        <v>7</v>
      </c>
    </row>
    <row r="1281" spans="28:37" x14ac:dyDescent="0.25">
      <c r="AB1281" s="60">
        <v>2023</v>
      </c>
      <c r="AC1281" s="53" t="s">
        <v>8</v>
      </c>
      <c r="AD1281" s="53" t="s">
        <v>79</v>
      </c>
      <c r="AE1281" s="80">
        <v>0.35780000000000001</v>
      </c>
      <c r="AG1281" s="60">
        <v>2020</v>
      </c>
      <c r="AH1281" s="53" t="s">
        <v>58</v>
      </c>
      <c r="AI1281" s="53" t="s">
        <v>71</v>
      </c>
      <c r="AJ1281" s="79">
        <v>1.8137000000000001</v>
      </c>
      <c r="AK1281" s="57">
        <f t="shared" si="43"/>
        <v>8</v>
      </c>
    </row>
    <row r="1282" spans="28:37" x14ac:dyDescent="0.25">
      <c r="AB1282" s="60">
        <v>2023</v>
      </c>
      <c r="AC1282" s="53" t="s">
        <v>8</v>
      </c>
      <c r="AD1282" s="53" t="s">
        <v>80</v>
      </c>
      <c r="AE1282" s="80">
        <v>5.605E-5</v>
      </c>
      <c r="AG1282" s="60">
        <v>2020</v>
      </c>
      <c r="AH1282" s="53" t="s">
        <v>60</v>
      </c>
      <c r="AI1282" s="53" t="s">
        <v>71</v>
      </c>
      <c r="AJ1282" s="79">
        <v>1.7576000000000001</v>
      </c>
      <c r="AK1282" s="57">
        <f t="shared" ref="AK1282:AK1345" si="44">VLOOKUP(AH1282,AM:AN,2,FALSE)</f>
        <v>9</v>
      </c>
    </row>
    <row r="1283" spans="28:37" x14ac:dyDescent="0.25">
      <c r="AB1283" s="60">
        <v>2023</v>
      </c>
      <c r="AC1283" s="53" t="s">
        <v>36</v>
      </c>
      <c r="AD1283" s="53" t="s">
        <v>46</v>
      </c>
      <c r="AE1283" s="80">
        <v>1.4278999999999999</v>
      </c>
      <c r="AG1283" s="60">
        <v>2020</v>
      </c>
      <c r="AH1283" s="53" t="s">
        <v>62</v>
      </c>
      <c r="AI1283" s="53" t="s">
        <v>71</v>
      </c>
      <c r="AJ1283" s="79">
        <v>1.7637</v>
      </c>
      <c r="AK1283" s="57">
        <f t="shared" si="44"/>
        <v>10</v>
      </c>
    </row>
    <row r="1284" spans="28:37" x14ac:dyDescent="0.25">
      <c r="AB1284" s="60">
        <v>2023</v>
      </c>
      <c r="AC1284" s="53" t="s">
        <v>36</v>
      </c>
      <c r="AD1284" s="53" t="s">
        <v>71</v>
      </c>
      <c r="AE1284" s="80">
        <v>1.6244000000000001</v>
      </c>
      <c r="AG1284" s="60">
        <v>2020</v>
      </c>
      <c r="AH1284" s="53" t="s">
        <v>65</v>
      </c>
      <c r="AI1284" s="53" t="s">
        <v>71</v>
      </c>
      <c r="AJ1284" s="79">
        <v>1.7834000000000001</v>
      </c>
      <c r="AK1284" s="57">
        <f t="shared" si="44"/>
        <v>11</v>
      </c>
    </row>
    <row r="1285" spans="28:37" x14ac:dyDescent="0.25">
      <c r="AB1285" s="60">
        <v>2023</v>
      </c>
      <c r="AC1285" s="53" t="s">
        <v>36</v>
      </c>
      <c r="AD1285" s="53" t="s">
        <v>5</v>
      </c>
      <c r="AE1285" s="80">
        <v>1.3480000000000001</v>
      </c>
      <c r="AG1285" s="60">
        <v>2020</v>
      </c>
      <c r="AH1285" s="53" t="s">
        <v>11</v>
      </c>
      <c r="AI1285" s="53" t="s">
        <v>71</v>
      </c>
      <c r="AJ1285" s="79">
        <v>1.8005</v>
      </c>
      <c r="AK1285" s="57">
        <f t="shared" si="44"/>
        <v>12</v>
      </c>
    </row>
    <row r="1286" spans="28:37" x14ac:dyDescent="0.25">
      <c r="AB1286" s="60">
        <v>2023</v>
      </c>
      <c r="AC1286" s="53" t="s">
        <v>36</v>
      </c>
      <c r="AD1286" s="53" t="s">
        <v>33</v>
      </c>
      <c r="AE1286" s="80">
        <v>0.90799999999999992</v>
      </c>
      <c r="AG1286" s="60">
        <v>2021</v>
      </c>
      <c r="AH1286" s="53" t="s">
        <v>8</v>
      </c>
      <c r="AI1286" s="53" t="s">
        <v>71</v>
      </c>
      <c r="AJ1286" s="81">
        <v>1.8246</v>
      </c>
      <c r="AK1286" s="57">
        <f t="shared" si="44"/>
        <v>1</v>
      </c>
    </row>
    <row r="1287" spans="28:37" x14ac:dyDescent="0.25">
      <c r="AB1287" s="60">
        <v>2023</v>
      </c>
      <c r="AC1287" s="53" t="s">
        <v>36</v>
      </c>
      <c r="AD1287" s="53" t="s">
        <v>38</v>
      </c>
      <c r="AE1287" s="80">
        <v>0.99260000000000004</v>
      </c>
      <c r="AG1287" s="60">
        <v>2021</v>
      </c>
      <c r="AH1287" s="53" t="s">
        <v>36</v>
      </c>
      <c r="AI1287" s="53" t="s">
        <v>71</v>
      </c>
      <c r="AJ1287" s="81">
        <v>1.8571</v>
      </c>
      <c r="AK1287" s="57">
        <f t="shared" si="44"/>
        <v>2</v>
      </c>
    </row>
    <row r="1288" spans="28:37" x14ac:dyDescent="0.25">
      <c r="AB1288" s="60">
        <v>2023</v>
      </c>
      <c r="AC1288" s="53" t="s">
        <v>36</v>
      </c>
      <c r="AD1288" s="53" t="s">
        <v>42</v>
      </c>
      <c r="AE1288" s="80">
        <v>0.19440000000000002</v>
      </c>
      <c r="AG1288" s="60">
        <v>2021</v>
      </c>
      <c r="AH1288" s="53" t="s">
        <v>40</v>
      </c>
      <c r="AI1288" s="53" t="s">
        <v>71</v>
      </c>
      <c r="AJ1288" s="81">
        <v>1.8492999999999999</v>
      </c>
      <c r="AK1288" s="57">
        <f t="shared" si="44"/>
        <v>3</v>
      </c>
    </row>
    <row r="1289" spans="28:37" x14ac:dyDescent="0.25">
      <c r="AB1289" s="60">
        <v>2023</v>
      </c>
      <c r="AC1289" s="53" t="s">
        <v>36</v>
      </c>
      <c r="AD1289" s="53" t="s">
        <v>50</v>
      </c>
      <c r="AE1289" s="80">
        <v>0.17180000000000001</v>
      </c>
      <c r="AG1289" s="60">
        <v>2021</v>
      </c>
      <c r="AH1289" s="53" t="s">
        <v>44</v>
      </c>
      <c r="AI1289" s="53" t="s">
        <v>71</v>
      </c>
      <c r="AJ1289" s="81">
        <v>1.8496999999999999</v>
      </c>
      <c r="AK1289" s="57">
        <f t="shared" si="44"/>
        <v>4</v>
      </c>
    </row>
    <row r="1290" spans="28:37" x14ac:dyDescent="0.25">
      <c r="AB1290" s="60">
        <v>2023</v>
      </c>
      <c r="AC1290" s="53" t="s">
        <v>36</v>
      </c>
      <c r="AD1290" s="53" t="s">
        <v>54</v>
      </c>
      <c r="AE1290" s="80">
        <v>1.6298999999999998E-2</v>
      </c>
      <c r="AG1290" s="60">
        <v>2021</v>
      </c>
      <c r="AH1290" s="53" t="s">
        <v>48</v>
      </c>
      <c r="AI1290" s="53" t="s">
        <v>71</v>
      </c>
      <c r="AJ1290" s="81">
        <v>1.8776999999999999</v>
      </c>
      <c r="AK1290" s="57">
        <f t="shared" si="44"/>
        <v>5</v>
      </c>
    </row>
    <row r="1291" spans="28:37" x14ac:dyDescent="0.25">
      <c r="AB1291" s="60">
        <v>2023</v>
      </c>
      <c r="AC1291" s="53" t="s">
        <v>36</v>
      </c>
      <c r="AD1291" s="53" t="s">
        <v>57</v>
      </c>
      <c r="AE1291" s="80">
        <v>8.8460000000000003E-5</v>
      </c>
      <c r="AG1291" s="60">
        <v>2021</v>
      </c>
      <c r="AH1291" s="53" t="s">
        <v>52</v>
      </c>
      <c r="AI1291" s="53" t="s">
        <v>71</v>
      </c>
      <c r="AJ1291" s="81">
        <v>1.8623000000000001</v>
      </c>
      <c r="AK1291" s="57">
        <f t="shared" si="44"/>
        <v>6</v>
      </c>
    </row>
    <row r="1292" spans="28:37" x14ac:dyDescent="0.25">
      <c r="AB1292" s="60">
        <v>2023</v>
      </c>
      <c r="AC1292" s="53" t="s">
        <v>36</v>
      </c>
      <c r="AD1292" s="53" t="s">
        <v>59</v>
      </c>
      <c r="AE1292" s="80">
        <v>9.895000000000001E-3</v>
      </c>
      <c r="AG1292" s="60">
        <v>2021</v>
      </c>
      <c r="AH1292" s="53" t="s">
        <v>56</v>
      </c>
      <c r="AI1292" s="53" t="s">
        <v>71</v>
      </c>
      <c r="AJ1292" s="80">
        <v>1.8869</v>
      </c>
      <c r="AK1292" s="57">
        <f t="shared" si="44"/>
        <v>7</v>
      </c>
    </row>
    <row r="1293" spans="28:37" x14ac:dyDescent="0.25">
      <c r="AB1293" s="60">
        <v>2023</v>
      </c>
      <c r="AC1293" s="53" t="s">
        <v>36</v>
      </c>
      <c r="AD1293" s="53" t="s">
        <v>61</v>
      </c>
      <c r="AE1293" s="80">
        <v>1.021E-3</v>
      </c>
      <c r="AG1293" s="60">
        <v>2021</v>
      </c>
      <c r="AH1293" s="53" t="s">
        <v>58</v>
      </c>
      <c r="AI1293" s="53" t="s">
        <v>71</v>
      </c>
      <c r="AJ1293" s="80">
        <v>1.8522000000000001</v>
      </c>
      <c r="AK1293" s="57">
        <f t="shared" si="44"/>
        <v>8</v>
      </c>
    </row>
    <row r="1294" spans="28:37" x14ac:dyDescent="0.25">
      <c r="AB1294" s="60">
        <v>2023</v>
      </c>
      <c r="AC1294" s="53" t="s">
        <v>36</v>
      </c>
      <c r="AD1294" s="53" t="s">
        <v>64</v>
      </c>
      <c r="AE1294" s="80">
        <v>0.30059999999999998</v>
      </c>
      <c r="AG1294" s="60">
        <v>2021</v>
      </c>
      <c r="AH1294" s="53" t="s">
        <v>60</v>
      </c>
      <c r="AI1294" s="53" t="s">
        <v>71</v>
      </c>
      <c r="AJ1294" s="80">
        <v>1.8313999999999999</v>
      </c>
      <c r="AK1294" s="57">
        <f t="shared" si="44"/>
        <v>9</v>
      </c>
    </row>
    <row r="1295" spans="28:37" x14ac:dyDescent="0.25">
      <c r="AB1295" s="60">
        <v>2023</v>
      </c>
      <c r="AC1295" s="53" t="s">
        <v>36</v>
      </c>
      <c r="AD1295" s="53" t="s">
        <v>66</v>
      </c>
      <c r="AE1295" s="80">
        <v>4.3951999999999998E-2</v>
      </c>
      <c r="AG1295" s="60">
        <v>2021</v>
      </c>
      <c r="AH1295" s="53" t="s">
        <v>62</v>
      </c>
      <c r="AI1295" s="53" t="s">
        <v>71</v>
      </c>
      <c r="AJ1295" s="80">
        <v>1.8545</v>
      </c>
      <c r="AK1295" s="57">
        <f t="shared" si="44"/>
        <v>10</v>
      </c>
    </row>
    <row r="1296" spans="28:37" x14ac:dyDescent="0.25">
      <c r="AB1296" s="60">
        <v>2023</v>
      </c>
      <c r="AC1296" s="53" t="s">
        <v>36</v>
      </c>
      <c r="AD1296" s="53" t="s">
        <v>67</v>
      </c>
      <c r="AE1296" s="80">
        <v>0.83030000000000004</v>
      </c>
      <c r="AG1296" s="60">
        <v>2021</v>
      </c>
      <c r="AH1296" s="53" t="s">
        <v>65</v>
      </c>
      <c r="AI1296" s="53" t="s">
        <v>71</v>
      </c>
      <c r="AJ1296" s="80">
        <v>1.8230999999999999</v>
      </c>
      <c r="AK1296" s="57">
        <f t="shared" si="44"/>
        <v>11</v>
      </c>
    </row>
    <row r="1297" spans="28:37" x14ac:dyDescent="0.25">
      <c r="AB1297" s="60">
        <v>2023</v>
      </c>
      <c r="AC1297" s="53" t="s">
        <v>36</v>
      </c>
      <c r="AD1297" s="53" t="s">
        <v>69</v>
      </c>
      <c r="AE1297" s="80">
        <v>2.4405999999999997E-2</v>
      </c>
      <c r="AG1297" s="60">
        <v>2021</v>
      </c>
      <c r="AH1297" s="53" t="s">
        <v>11</v>
      </c>
      <c r="AI1297" s="53" t="s">
        <v>71</v>
      </c>
      <c r="AJ1297" s="80">
        <v>1.8244</v>
      </c>
      <c r="AK1297" s="57">
        <f t="shared" si="44"/>
        <v>12</v>
      </c>
    </row>
    <row r="1298" spans="28:37" x14ac:dyDescent="0.25">
      <c r="AB1298" s="60">
        <v>2023</v>
      </c>
      <c r="AC1298" s="53" t="s">
        <v>36</v>
      </c>
      <c r="AD1298" s="53" t="s">
        <v>73</v>
      </c>
      <c r="AE1298" s="80">
        <v>0.36920000000000003</v>
      </c>
      <c r="AG1298" s="60">
        <v>2022</v>
      </c>
      <c r="AH1298" s="53" t="s">
        <v>8</v>
      </c>
      <c r="AI1298" s="53" t="s">
        <v>71</v>
      </c>
      <c r="AJ1298" s="80">
        <v>1.8180000000000001</v>
      </c>
      <c r="AK1298" s="57">
        <f t="shared" si="44"/>
        <v>1</v>
      </c>
    </row>
    <row r="1299" spans="28:37" x14ac:dyDescent="0.25">
      <c r="AB1299" s="60">
        <v>2023</v>
      </c>
      <c r="AC1299" s="53" t="s">
        <v>36</v>
      </c>
      <c r="AD1299" s="53" t="s">
        <v>75</v>
      </c>
      <c r="AE1299" s="80">
        <v>0.35920000000000002</v>
      </c>
      <c r="AG1299" s="60">
        <v>2022</v>
      </c>
      <c r="AH1299" s="53" t="s">
        <v>36</v>
      </c>
      <c r="AI1299" s="53" t="s">
        <v>71</v>
      </c>
      <c r="AJ1299" s="80">
        <v>1.8149999999999999</v>
      </c>
      <c r="AK1299" s="57">
        <f t="shared" si="44"/>
        <v>2</v>
      </c>
    </row>
    <row r="1300" spans="28:37" x14ac:dyDescent="0.25">
      <c r="AB1300" s="60">
        <v>2023</v>
      </c>
      <c r="AC1300" s="53" t="s">
        <v>36</v>
      </c>
      <c r="AD1300" s="53" t="s">
        <v>76</v>
      </c>
      <c r="AE1300" s="80">
        <v>1.4397</v>
      </c>
      <c r="AG1300" s="60">
        <v>2022</v>
      </c>
      <c r="AH1300" s="53" t="s">
        <v>40</v>
      </c>
      <c r="AI1300" s="53" t="s">
        <v>71</v>
      </c>
      <c r="AJ1300" s="80">
        <v>1.7750999999999999</v>
      </c>
      <c r="AK1300" s="57">
        <f t="shared" si="44"/>
        <v>3</v>
      </c>
    </row>
    <row r="1301" spans="28:37" x14ac:dyDescent="0.25">
      <c r="AB1301" s="60">
        <v>2023</v>
      </c>
      <c r="AC1301" s="53" t="s">
        <v>36</v>
      </c>
      <c r="AD1301" s="53" t="s">
        <v>78</v>
      </c>
      <c r="AE1301" s="80">
        <v>3.8447000000000002E-2</v>
      </c>
      <c r="AG1301" s="60">
        <v>2022</v>
      </c>
      <c r="AH1301" s="53" t="s">
        <v>44</v>
      </c>
      <c r="AI1301" s="53" t="s">
        <v>71</v>
      </c>
      <c r="AJ1301" s="80">
        <v>1.7283999999999999</v>
      </c>
      <c r="AK1301" s="57">
        <f t="shared" si="44"/>
        <v>4</v>
      </c>
    </row>
    <row r="1302" spans="28:37" x14ac:dyDescent="0.25">
      <c r="AB1302" s="60">
        <v>2023</v>
      </c>
      <c r="AC1302" s="53" t="s">
        <v>36</v>
      </c>
      <c r="AD1302" s="53" t="s">
        <v>79</v>
      </c>
      <c r="AE1302" s="80">
        <v>0.36700000000000005</v>
      </c>
      <c r="AG1302" s="60">
        <v>2022</v>
      </c>
      <c r="AH1302" s="53" t="s">
        <v>48</v>
      </c>
      <c r="AI1302" s="53" t="s">
        <v>71</v>
      </c>
      <c r="AJ1302" s="80">
        <v>1.7279</v>
      </c>
      <c r="AK1302" s="57">
        <f t="shared" si="44"/>
        <v>5</v>
      </c>
    </row>
    <row r="1303" spans="28:37" x14ac:dyDescent="0.25">
      <c r="AB1303" s="60">
        <v>2023</v>
      </c>
      <c r="AC1303" s="53" t="s">
        <v>36</v>
      </c>
      <c r="AD1303" s="53" t="s">
        <v>80</v>
      </c>
      <c r="AE1303" s="80">
        <v>5.6680000000000006E-5</v>
      </c>
      <c r="AG1303" s="60">
        <v>2022</v>
      </c>
      <c r="AH1303" s="53" t="s">
        <v>52</v>
      </c>
      <c r="AI1303" s="53" t="s">
        <v>71</v>
      </c>
      <c r="AJ1303" s="80">
        <v>1.6878</v>
      </c>
      <c r="AK1303" s="57">
        <f t="shared" si="44"/>
        <v>6</v>
      </c>
    </row>
    <row r="1304" spans="28:37" x14ac:dyDescent="0.25">
      <c r="AB1304" s="60">
        <v>2023</v>
      </c>
      <c r="AC1304" s="53" t="s">
        <v>40</v>
      </c>
      <c r="AD1304" s="53" t="s">
        <v>46</v>
      </c>
      <c r="AE1304" s="80">
        <v>1.4473</v>
      </c>
      <c r="AG1304" s="60">
        <v>2022</v>
      </c>
      <c r="AH1304" s="53" t="s">
        <v>56</v>
      </c>
      <c r="AI1304" s="53" t="s">
        <v>71</v>
      </c>
      <c r="AJ1304" s="80">
        <v>1.6805000000000001</v>
      </c>
      <c r="AK1304" s="57">
        <f t="shared" si="44"/>
        <v>7</v>
      </c>
    </row>
    <row r="1305" spans="28:37" x14ac:dyDescent="0.25">
      <c r="AB1305" s="60">
        <v>2023</v>
      </c>
      <c r="AC1305" s="53" t="s">
        <v>40</v>
      </c>
      <c r="AD1305" s="53" t="s">
        <v>71</v>
      </c>
      <c r="AE1305" s="80">
        <v>1.6452</v>
      </c>
      <c r="AG1305" s="60">
        <v>2022</v>
      </c>
      <c r="AH1305" s="53" t="s">
        <v>58</v>
      </c>
      <c r="AI1305" s="53" t="s">
        <v>71</v>
      </c>
      <c r="AJ1305" s="80">
        <v>1.629</v>
      </c>
      <c r="AK1305" s="57">
        <f t="shared" si="44"/>
        <v>8</v>
      </c>
    </row>
    <row r="1306" spans="28:37" x14ac:dyDescent="0.25">
      <c r="AB1306" s="60">
        <v>2023</v>
      </c>
      <c r="AC1306" s="53" t="s">
        <v>40</v>
      </c>
      <c r="AD1306" s="53" t="s">
        <v>5</v>
      </c>
      <c r="AE1306" s="80">
        <v>1.327</v>
      </c>
      <c r="AG1306" s="60">
        <v>2022</v>
      </c>
      <c r="AH1306" s="53" t="s">
        <v>60</v>
      </c>
      <c r="AI1306" s="53" t="s">
        <v>71</v>
      </c>
      <c r="AJ1306" s="80">
        <v>1.5891999999999999</v>
      </c>
      <c r="AK1306" s="57">
        <f t="shared" si="44"/>
        <v>9</v>
      </c>
    </row>
    <row r="1307" spans="28:37" x14ac:dyDescent="0.25">
      <c r="AB1307" s="60">
        <v>2023</v>
      </c>
      <c r="AC1307" s="53" t="s">
        <v>40</v>
      </c>
      <c r="AD1307" s="53" t="s">
        <v>33</v>
      </c>
      <c r="AE1307" s="80">
        <v>0.89159999999999995</v>
      </c>
      <c r="AG1307" s="60">
        <v>2022</v>
      </c>
      <c r="AH1307" s="53" t="s">
        <v>62</v>
      </c>
      <c r="AI1307" s="53" t="s">
        <v>71</v>
      </c>
      <c r="AJ1307" s="80">
        <v>1.6376999999999999</v>
      </c>
      <c r="AK1307" s="57">
        <f t="shared" si="44"/>
        <v>10</v>
      </c>
    </row>
    <row r="1308" spans="28:37" x14ac:dyDescent="0.25">
      <c r="AB1308" s="60">
        <v>2023</v>
      </c>
      <c r="AC1308" s="53" t="s">
        <v>40</v>
      </c>
      <c r="AD1308" s="53" t="s">
        <v>38</v>
      </c>
      <c r="AE1308" s="80">
        <v>0.98140000000000005</v>
      </c>
      <c r="AG1308" s="60">
        <v>2022</v>
      </c>
      <c r="AH1308" s="53" t="s">
        <v>65</v>
      </c>
      <c r="AI1308" s="53" t="s">
        <v>71</v>
      </c>
      <c r="AJ1308" s="80">
        <v>1.6435999999999999</v>
      </c>
      <c r="AK1308" s="57">
        <f t="shared" si="44"/>
        <v>11</v>
      </c>
    </row>
    <row r="1309" spans="28:37" x14ac:dyDescent="0.25">
      <c r="AB1309" s="60">
        <v>2023</v>
      </c>
      <c r="AC1309" s="53" t="s">
        <v>40</v>
      </c>
      <c r="AD1309" s="53" t="s">
        <v>42</v>
      </c>
      <c r="AE1309" s="80">
        <v>0.19339999999999999</v>
      </c>
      <c r="AG1309" s="60">
        <v>2022</v>
      </c>
      <c r="AH1309" s="53" t="s">
        <v>11</v>
      </c>
      <c r="AI1309" s="53" t="s">
        <v>71</v>
      </c>
      <c r="AJ1309" s="79">
        <v>1.6194</v>
      </c>
      <c r="AK1309" s="57">
        <f t="shared" si="44"/>
        <v>12</v>
      </c>
    </row>
    <row r="1310" spans="28:37" x14ac:dyDescent="0.25">
      <c r="AB1310" s="60">
        <v>2023</v>
      </c>
      <c r="AC1310" s="53" t="s">
        <v>40</v>
      </c>
      <c r="AD1310" s="53" t="s">
        <v>50</v>
      </c>
      <c r="AE1310" s="80">
        <v>0.16899999999999998</v>
      </c>
      <c r="AG1310" s="60">
        <v>2023</v>
      </c>
      <c r="AH1310" s="53" t="s">
        <v>8</v>
      </c>
      <c r="AI1310" s="53" t="s">
        <v>71</v>
      </c>
      <c r="AJ1310" s="80">
        <v>1.6222000000000001</v>
      </c>
      <c r="AK1310" s="57">
        <f t="shared" si="44"/>
        <v>1</v>
      </c>
    </row>
    <row r="1311" spans="28:37" x14ac:dyDescent="0.25">
      <c r="AB1311" s="60">
        <v>2023</v>
      </c>
      <c r="AC1311" s="53" t="s">
        <v>40</v>
      </c>
      <c r="AD1311" s="53" t="s">
        <v>54</v>
      </c>
      <c r="AE1311" s="80">
        <v>1.6161000000000002E-2</v>
      </c>
      <c r="AG1311" s="60">
        <v>2023</v>
      </c>
      <c r="AH1311" s="53" t="s">
        <v>36</v>
      </c>
      <c r="AI1311" s="53" t="s">
        <v>71</v>
      </c>
      <c r="AJ1311" s="80">
        <v>1.6244000000000001</v>
      </c>
      <c r="AK1311" s="57">
        <f t="shared" si="44"/>
        <v>2</v>
      </c>
    </row>
    <row r="1312" spans="28:37" x14ac:dyDescent="0.25">
      <c r="AB1312" s="60">
        <v>2023</v>
      </c>
      <c r="AC1312" s="53" t="s">
        <v>40</v>
      </c>
      <c r="AD1312" s="53" t="s">
        <v>57</v>
      </c>
      <c r="AE1312" s="80">
        <v>8.8670000000000003E-5</v>
      </c>
      <c r="AG1312" s="60">
        <v>2023</v>
      </c>
      <c r="AH1312" s="53" t="s">
        <v>40</v>
      </c>
      <c r="AI1312" s="53" t="s">
        <v>71</v>
      </c>
      <c r="AJ1312" s="80">
        <v>1.6452</v>
      </c>
      <c r="AK1312" s="57">
        <f t="shared" si="44"/>
        <v>3</v>
      </c>
    </row>
    <row r="1313" spans="28:37" x14ac:dyDescent="0.25">
      <c r="AB1313" s="60">
        <v>2023</v>
      </c>
      <c r="AC1313" s="53" t="s">
        <v>40</v>
      </c>
      <c r="AD1313" s="53" t="s">
        <v>59</v>
      </c>
      <c r="AE1313" s="80">
        <v>9.9950000000000004E-3</v>
      </c>
      <c r="AG1313" s="60">
        <v>2023</v>
      </c>
      <c r="AH1313" s="53" t="s">
        <v>44</v>
      </c>
      <c r="AI1313" s="53" t="s">
        <v>71</v>
      </c>
      <c r="AJ1313" s="80">
        <v>1.6668000000000001</v>
      </c>
      <c r="AK1313" s="57">
        <f t="shared" si="44"/>
        <v>4</v>
      </c>
    </row>
    <row r="1314" spans="28:37" x14ac:dyDescent="0.25">
      <c r="AB1314" s="60">
        <v>2023</v>
      </c>
      <c r="AC1314" s="53" t="s">
        <v>40</v>
      </c>
      <c r="AD1314" s="53" t="s">
        <v>61</v>
      </c>
      <c r="AE1314" s="80">
        <v>1.0249999999999999E-3</v>
      </c>
      <c r="AG1314" s="60">
        <v>2023</v>
      </c>
      <c r="AH1314" s="53" t="s">
        <v>48</v>
      </c>
      <c r="AI1314" s="53" t="s">
        <v>71</v>
      </c>
      <c r="AJ1314" s="80">
        <v>1.6772</v>
      </c>
      <c r="AK1314" s="57">
        <f t="shared" si="44"/>
        <v>5</v>
      </c>
    </row>
    <row r="1315" spans="28:37" x14ac:dyDescent="0.25">
      <c r="AB1315" s="60">
        <v>2023</v>
      </c>
      <c r="AC1315" s="53" t="s">
        <v>40</v>
      </c>
      <c r="AD1315" s="53" t="s">
        <v>64</v>
      </c>
      <c r="AE1315" s="80">
        <v>0.3009</v>
      </c>
      <c r="AG1315" s="60">
        <v>2023</v>
      </c>
      <c r="AH1315" s="53" t="s">
        <v>52</v>
      </c>
      <c r="AI1315" s="53" t="s">
        <v>71</v>
      </c>
      <c r="AJ1315" s="80">
        <v>1.7107000000000001</v>
      </c>
      <c r="AK1315" s="57">
        <f t="shared" si="44"/>
        <v>6</v>
      </c>
    </row>
    <row r="1316" spans="28:37" x14ac:dyDescent="0.25">
      <c r="AB1316" s="60">
        <v>2023</v>
      </c>
      <c r="AC1316" s="53" t="s">
        <v>40</v>
      </c>
      <c r="AD1316" s="53" t="s">
        <v>66</v>
      </c>
      <c r="AE1316" s="80">
        <v>4.3574000000000002E-2</v>
      </c>
      <c r="AG1316" s="60">
        <v>2023</v>
      </c>
      <c r="AH1316" s="53" t="s">
        <v>56</v>
      </c>
      <c r="AI1316" s="53" t="s">
        <v>71</v>
      </c>
      <c r="AJ1316" s="80">
        <v>1.7112000000000001</v>
      </c>
      <c r="AK1316" s="57">
        <f t="shared" si="44"/>
        <v>7</v>
      </c>
    </row>
    <row r="1317" spans="28:37" x14ac:dyDescent="0.25">
      <c r="AB1317" s="60">
        <v>2023</v>
      </c>
      <c r="AC1317" s="53" t="s">
        <v>40</v>
      </c>
      <c r="AD1317" s="53" t="s">
        <v>67</v>
      </c>
      <c r="AE1317" s="80">
        <v>0.83450000000000002</v>
      </c>
      <c r="AG1317" s="60">
        <v>2023</v>
      </c>
      <c r="AH1317" s="53" t="s">
        <v>58</v>
      </c>
      <c r="AI1317" s="53" t="s">
        <v>71</v>
      </c>
      <c r="AJ1317" s="80">
        <v>1.7176</v>
      </c>
      <c r="AK1317" s="57">
        <f t="shared" si="44"/>
        <v>8</v>
      </c>
    </row>
    <row r="1318" spans="28:37" x14ac:dyDescent="0.25">
      <c r="AB1318" s="60">
        <v>2023</v>
      </c>
      <c r="AC1318" s="53" t="s">
        <v>40</v>
      </c>
      <c r="AD1318" s="53" t="s">
        <v>69</v>
      </c>
      <c r="AE1318" s="80">
        <v>2.4432999999999996E-2</v>
      </c>
      <c r="AG1318" s="60">
        <v>2023</v>
      </c>
      <c r="AH1318" s="53" t="s">
        <v>60</v>
      </c>
      <c r="AI1318" s="53" t="s">
        <v>71</v>
      </c>
      <c r="AJ1318" s="80">
        <v>1.6677</v>
      </c>
      <c r="AK1318" s="57">
        <f t="shared" si="44"/>
        <v>9</v>
      </c>
    </row>
    <row r="1319" spans="28:37" x14ac:dyDescent="0.25">
      <c r="AB1319" s="60">
        <v>2023</v>
      </c>
      <c r="AC1319" s="53" t="s">
        <v>40</v>
      </c>
      <c r="AD1319" s="53" t="s">
        <v>73</v>
      </c>
      <c r="AE1319" s="80">
        <v>0.36299999999999999</v>
      </c>
      <c r="AG1319" s="60">
        <v>2023</v>
      </c>
      <c r="AH1319" s="53" t="s">
        <v>62</v>
      </c>
      <c r="AI1319" s="53" t="s">
        <v>71</v>
      </c>
      <c r="AJ1319" s="80">
        <v>1.6600999999999999</v>
      </c>
      <c r="AK1319" s="57">
        <f t="shared" si="44"/>
        <v>10</v>
      </c>
    </row>
    <row r="1320" spans="28:37" x14ac:dyDescent="0.25">
      <c r="AB1320" s="60">
        <v>2023</v>
      </c>
      <c r="AC1320" s="53" t="s">
        <v>40</v>
      </c>
      <c r="AD1320" s="53" t="s">
        <v>75</v>
      </c>
      <c r="AE1320" s="80">
        <v>0.35350000000000004</v>
      </c>
      <c r="AG1320" s="60">
        <v>2023</v>
      </c>
      <c r="AH1320" s="53" t="s">
        <v>65</v>
      </c>
      <c r="AI1320" s="53" t="s">
        <v>71</v>
      </c>
      <c r="AJ1320" s="80">
        <v>1.6909000000000001</v>
      </c>
      <c r="AK1320" s="57">
        <f t="shared" si="44"/>
        <v>11</v>
      </c>
    </row>
    <row r="1321" spans="28:37" x14ac:dyDescent="0.25">
      <c r="AB1321" s="60">
        <v>2023</v>
      </c>
      <c r="AC1321" s="53" t="s">
        <v>40</v>
      </c>
      <c r="AD1321" s="53" t="s">
        <v>76</v>
      </c>
      <c r="AE1321" s="80">
        <v>1.4524000000000001</v>
      </c>
      <c r="AG1321" s="60">
        <v>2023</v>
      </c>
      <c r="AH1321" s="53" t="s">
        <v>11</v>
      </c>
      <c r="AI1321" s="53" t="s">
        <v>71</v>
      </c>
      <c r="AJ1321" s="80">
        <v>1.6795</v>
      </c>
      <c r="AK1321" s="57">
        <f t="shared" si="44"/>
        <v>12</v>
      </c>
    </row>
    <row r="1322" spans="28:37" x14ac:dyDescent="0.25">
      <c r="AB1322" s="60">
        <v>2023</v>
      </c>
      <c r="AC1322" s="53" t="s">
        <v>40</v>
      </c>
      <c r="AD1322" s="53" t="s">
        <v>78</v>
      </c>
      <c r="AE1322" s="80">
        <v>3.8913000000000003E-2</v>
      </c>
      <c r="AG1322" s="60">
        <v>2024</v>
      </c>
      <c r="AH1322" s="53" t="s">
        <v>8</v>
      </c>
      <c r="AI1322" s="53" t="s">
        <v>71</v>
      </c>
      <c r="AJ1322" s="79">
        <v>1.6997</v>
      </c>
      <c r="AK1322" s="57">
        <f t="shared" si="44"/>
        <v>1</v>
      </c>
    </row>
    <row r="1323" spans="28:37" x14ac:dyDescent="0.25">
      <c r="AB1323" s="60">
        <v>2023</v>
      </c>
      <c r="AC1323" s="53" t="s">
        <v>40</v>
      </c>
      <c r="AD1323" s="53" t="s">
        <v>79</v>
      </c>
      <c r="AE1323" s="80">
        <v>0.36130000000000001</v>
      </c>
      <c r="AG1323" s="60">
        <v>2024</v>
      </c>
      <c r="AH1323" s="53" t="s">
        <v>36</v>
      </c>
      <c r="AI1323" s="53" t="s">
        <v>71</v>
      </c>
      <c r="AJ1323" s="79">
        <v>1.7031000000000001</v>
      </c>
      <c r="AK1323" s="57">
        <f t="shared" si="44"/>
        <v>2</v>
      </c>
    </row>
    <row r="1324" spans="28:37" x14ac:dyDescent="0.25">
      <c r="AB1324" s="60">
        <v>2023</v>
      </c>
      <c r="AC1324" s="53" t="s">
        <v>40</v>
      </c>
      <c r="AD1324" s="53" t="s">
        <v>80</v>
      </c>
      <c r="AE1324" s="80">
        <v>5.6439999999999995E-5</v>
      </c>
      <c r="AG1324" s="60">
        <v>2024</v>
      </c>
      <c r="AH1324" s="53" t="s">
        <v>40</v>
      </c>
      <c r="AI1324" s="53" t="s">
        <v>71</v>
      </c>
      <c r="AJ1324" s="79">
        <v>1.7016</v>
      </c>
      <c r="AK1324" s="57">
        <f t="shared" si="44"/>
        <v>3</v>
      </c>
    </row>
    <row r="1325" spans="28:37" x14ac:dyDescent="0.25">
      <c r="AB1325" s="60">
        <v>2023</v>
      </c>
      <c r="AC1325" s="53" t="s">
        <v>44</v>
      </c>
      <c r="AD1325" s="53" t="s">
        <v>46</v>
      </c>
      <c r="AE1325" s="80">
        <v>1.4701</v>
      </c>
      <c r="AG1325" s="60">
        <v>2024</v>
      </c>
      <c r="AH1325" s="53" t="s">
        <v>44</v>
      </c>
      <c r="AI1325" s="53" t="s">
        <v>71</v>
      </c>
      <c r="AJ1325" s="79">
        <v>1.7078</v>
      </c>
      <c r="AK1325" s="57">
        <f t="shared" si="44"/>
        <v>4</v>
      </c>
    </row>
    <row r="1326" spans="28:37" x14ac:dyDescent="0.25">
      <c r="AB1326" s="60">
        <v>2023</v>
      </c>
      <c r="AC1326" s="53" t="s">
        <v>44</v>
      </c>
      <c r="AD1326" s="53" t="s">
        <v>71</v>
      </c>
      <c r="AE1326" s="80">
        <v>1.6668000000000001</v>
      </c>
      <c r="AG1326" s="60">
        <v>2024</v>
      </c>
      <c r="AH1326" s="53" t="s">
        <v>48</v>
      </c>
      <c r="AI1326" s="53" t="s">
        <v>71</v>
      </c>
      <c r="AJ1326" s="79">
        <v>1.7184999999999999</v>
      </c>
      <c r="AK1326" s="57">
        <f t="shared" si="44"/>
        <v>5</v>
      </c>
    </row>
    <row r="1327" spans="28:37" x14ac:dyDescent="0.25">
      <c r="AB1327" s="60">
        <v>2023</v>
      </c>
      <c r="AC1327" s="53" t="s">
        <v>44</v>
      </c>
      <c r="AD1327" s="53" t="s">
        <v>5</v>
      </c>
      <c r="AE1327" s="80">
        <v>1.3340000000000001</v>
      </c>
      <c r="AG1327" s="60">
        <v>2024</v>
      </c>
      <c r="AH1327" s="53" t="s">
        <v>52</v>
      </c>
      <c r="AI1327" s="53" t="s">
        <v>71</v>
      </c>
      <c r="AJ1327" s="79">
        <v>1.7157</v>
      </c>
      <c r="AK1327" s="57">
        <f t="shared" si="44"/>
        <v>6</v>
      </c>
    </row>
    <row r="1328" spans="28:37" x14ac:dyDescent="0.25">
      <c r="AB1328" s="60">
        <v>2023</v>
      </c>
      <c r="AC1328" s="53" t="s">
        <v>44</v>
      </c>
      <c r="AD1328" s="53" t="s">
        <v>33</v>
      </c>
      <c r="AE1328" s="80">
        <v>0.88430000000000009</v>
      </c>
      <c r="AG1328" s="60">
        <v>2024</v>
      </c>
      <c r="AH1328" s="53" t="s">
        <v>56</v>
      </c>
      <c r="AI1328" s="53" t="s">
        <v>71</v>
      </c>
      <c r="AJ1328" s="79">
        <v>1.7250000000000001</v>
      </c>
      <c r="AK1328" s="57">
        <f t="shared" si="44"/>
        <v>7</v>
      </c>
    </row>
    <row r="1329" spans="28:37" x14ac:dyDescent="0.25">
      <c r="AB1329" s="60">
        <v>2023</v>
      </c>
      <c r="AC1329" s="53" t="s">
        <v>44</v>
      </c>
      <c r="AD1329" s="53" t="s">
        <v>38</v>
      </c>
      <c r="AE1329" s="80">
        <v>0.98069999999999991</v>
      </c>
      <c r="AG1329" s="60">
        <v>2024</v>
      </c>
      <c r="AH1329" s="53" t="s">
        <v>58</v>
      </c>
      <c r="AI1329" s="53" t="s">
        <v>71</v>
      </c>
      <c r="AJ1329" s="79">
        <v>1.7155</v>
      </c>
      <c r="AK1329" s="57">
        <f t="shared" si="44"/>
        <v>8</v>
      </c>
    </row>
    <row r="1330" spans="28:37" x14ac:dyDescent="0.25">
      <c r="AB1330" s="60">
        <v>2023</v>
      </c>
      <c r="AC1330" s="53" t="s">
        <v>44</v>
      </c>
      <c r="AD1330" s="53" t="s">
        <v>42</v>
      </c>
      <c r="AE1330" s="80">
        <v>0.19289999999999999</v>
      </c>
      <c r="AG1330" s="60">
        <v>2024</v>
      </c>
      <c r="AH1330" s="53" t="s">
        <v>60</v>
      </c>
      <c r="AI1330" s="53" t="s">
        <v>71</v>
      </c>
      <c r="AJ1330" s="79">
        <v>1.7141</v>
      </c>
      <c r="AK1330" s="57">
        <f t="shared" si="44"/>
        <v>9</v>
      </c>
    </row>
    <row r="1331" spans="28:37" x14ac:dyDescent="0.25">
      <c r="AB1331" s="60">
        <v>2023</v>
      </c>
      <c r="AC1331" s="53" t="s">
        <v>44</v>
      </c>
      <c r="AD1331" s="53" t="s">
        <v>50</v>
      </c>
      <c r="AE1331" s="80">
        <v>0.1699</v>
      </c>
      <c r="AG1331" s="60">
        <v>2024</v>
      </c>
      <c r="AH1331" s="53" t="s">
        <v>62</v>
      </c>
      <c r="AI1331" s="53" t="s">
        <v>71</v>
      </c>
      <c r="AJ1331" s="79">
        <v>1.7225999999999999</v>
      </c>
      <c r="AK1331" s="57">
        <f t="shared" si="44"/>
        <v>10</v>
      </c>
    </row>
    <row r="1332" spans="28:37" x14ac:dyDescent="0.25">
      <c r="AB1332" s="60">
        <v>2023</v>
      </c>
      <c r="AC1332" s="53" t="s">
        <v>44</v>
      </c>
      <c r="AD1332" s="53" t="s">
        <v>54</v>
      </c>
      <c r="AE1332" s="80">
        <v>1.6315E-2</v>
      </c>
      <c r="AG1332" s="60">
        <v>2024</v>
      </c>
      <c r="AH1332" s="53" t="s">
        <v>65</v>
      </c>
      <c r="AI1332" s="53" t="s">
        <v>71</v>
      </c>
      <c r="AJ1332" s="79">
        <v>1.7027000000000001</v>
      </c>
      <c r="AK1332" s="57">
        <f t="shared" si="44"/>
        <v>11</v>
      </c>
    </row>
    <row r="1333" spans="28:37" x14ac:dyDescent="0.25">
      <c r="AB1333" s="60">
        <v>2023</v>
      </c>
      <c r="AC1333" s="53" t="s">
        <v>44</v>
      </c>
      <c r="AD1333" s="53" t="s">
        <v>57</v>
      </c>
      <c r="AE1333" s="80">
        <v>9.1160000000000015E-5</v>
      </c>
      <c r="AG1333" s="60">
        <v>2024</v>
      </c>
      <c r="AH1333" s="53" t="s">
        <v>11</v>
      </c>
      <c r="AI1333" s="53" t="s">
        <v>71</v>
      </c>
      <c r="AJ1333" s="82">
        <v>1.7074</v>
      </c>
      <c r="AK1333" s="57">
        <f t="shared" si="44"/>
        <v>12</v>
      </c>
    </row>
    <row r="1334" spans="28:37" x14ac:dyDescent="0.25">
      <c r="AB1334" s="60">
        <v>2023</v>
      </c>
      <c r="AC1334" s="53" t="s">
        <v>44</v>
      </c>
      <c r="AD1334" s="53" t="s">
        <v>59</v>
      </c>
      <c r="AE1334" s="80">
        <v>9.9990000000000009E-3</v>
      </c>
      <c r="AG1334" s="60">
        <v>2025</v>
      </c>
      <c r="AH1334" s="53" t="s">
        <v>8</v>
      </c>
      <c r="AI1334" s="53" t="s">
        <v>71</v>
      </c>
      <c r="AJ1334" s="79">
        <v>1.6828000000000001</v>
      </c>
      <c r="AK1334" s="57">
        <f t="shared" si="44"/>
        <v>1</v>
      </c>
    </row>
    <row r="1335" spans="28:37" x14ac:dyDescent="0.25">
      <c r="AB1335" s="60">
        <v>2023</v>
      </c>
      <c r="AC1335" s="53" t="s">
        <v>44</v>
      </c>
      <c r="AD1335" s="53" t="s">
        <v>61</v>
      </c>
      <c r="AE1335" s="80">
        <v>9.9599999999999992E-4</v>
      </c>
      <c r="AG1335" s="60">
        <v>2025</v>
      </c>
      <c r="AH1335" s="53" t="s">
        <v>36</v>
      </c>
      <c r="AI1335" s="53" t="s">
        <v>71</v>
      </c>
      <c r="AJ1335" s="79">
        <v>1.6978</v>
      </c>
      <c r="AK1335" s="57">
        <f t="shared" si="44"/>
        <v>2</v>
      </c>
    </row>
    <row r="1336" spans="28:37" x14ac:dyDescent="0.25">
      <c r="AB1336" s="60">
        <v>2023</v>
      </c>
      <c r="AC1336" s="53" t="s">
        <v>44</v>
      </c>
      <c r="AD1336" s="53" t="s">
        <v>64</v>
      </c>
      <c r="AE1336" s="80">
        <v>0.29920000000000002</v>
      </c>
      <c r="AG1336" s="60">
        <v>2025</v>
      </c>
      <c r="AH1336" s="53" t="s">
        <v>40</v>
      </c>
      <c r="AI1336" s="53" t="s">
        <v>71</v>
      </c>
      <c r="AJ1336" s="79">
        <v>1.7361</v>
      </c>
      <c r="AK1336" s="57">
        <f t="shared" si="44"/>
        <v>3</v>
      </c>
    </row>
    <row r="1337" spans="28:37" x14ac:dyDescent="0.25">
      <c r="AB1337" s="60">
        <v>2023</v>
      </c>
      <c r="AC1337" s="53" t="s">
        <v>44</v>
      </c>
      <c r="AD1337" s="53" t="s">
        <v>66</v>
      </c>
      <c r="AE1337" s="80">
        <v>4.3437000000000003E-2</v>
      </c>
      <c r="AG1337" s="60">
        <v>2025</v>
      </c>
      <c r="AH1337" s="53" t="s">
        <v>44</v>
      </c>
      <c r="AI1337" s="53" t="s">
        <v>71</v>
      </c>
      <c r="AJ1337" s="79">
        <v>1.7502</v>
      </c>
      <c r="AK1337" s="57">
        <f t="shared" si="44"/>
        <v>4</v>
      </c>
    </row>
    <row r="1338" spans="28:37" x14ac:dyDescent="0.25">
      <c r="AB1338" s="60">
        <v>2023</v>
      </c>
      <c r="AC1338" s="53" t="s">
        <v>44</v>
      </c>
      <c r="AD1338" s="53" t="s">
        <v>67</v>
      </c>
      <c r="AE1338" s="80">
        <v>0.82079999999999997</v>
      </c>
      <c r="AG1338" s="60">
        <v>2025</v>
      </c>
      <c r="AH1338" s="53" t="s">
        <v>48</v>
      </c>
      <c r="AI1338" s="53" t="s">
        <v>71</v>
      </c>
      <c r="AJ1338" s="79">
        <v>1.7359</v>
      </c>
      <c r="AK1338" s="57">
        <f t="shared" si="44"/>
        <v>5</v>
      </c>
    </row>
    <row r="1339" spans="28:37" x14ac:dyDescent="0.25">
      <c r="AB1339" s="60">
        <v>2023</v>
      </c>
      <c r="AC1339" s="53" t="s">
        <v>44</v>
      </c>
      <c r="AD1339" s="53" t="s">
        <v>69</v>
      </c>
      <c r="AE1339" s="80">
        <v>2.4045999999999998E-2</v>
      </c>
      <c r="AG1339" s="60">
        <v>2025</v>
      </c>
      <c r="AH1339" s="53" t="s">
        <v>52</v>
      </c>
      <c r="AI1339" s="53" t="s">
        <v>71</v>
      </c>
      <c r="AJ1339" s="79">
        <v>1.7494000000000001</v>
      </c>
      <c r="AK1339" s="57">
        <f t="shared" si="44"/>
        <v>6</v>
      </c>
    </row>
    <row r="1340" spans="28:37" x14ac:dyDescent="0.25">
      <c r="AB1340" s="60">
        <v>2023</v>
      </c>
      <c r="AC1340" s="53" t="s">
        <v>44</v>
      </c>
      <c r="AD1340" s="53" t="s">
        <v>73</v>
      </c>
      <c r="AE1340" s="80">
        <v>0.36599999999999999</v>
      </c>
      <c r="AG1340" s="60">
        <v>2025</v>
      </c>
      <c r="AH1340" s="53" t="s">
        <v>56</v>
      </c>
      <c r="AI1340" s="53" t="s">
        <v>71</v>
      </c>
      <c r="AJ1340" s="79">
        <v>1.7166999999999999</v>
      </c>
      <c r="AK1340" s="57">
        <f t="shared" si="44"/>
        <v>7</v>
      </c>
    </row>
    <row r="1341" spans="28:37" x14ac:dyDescent="0.25">
      <c r="AB1341" s="60">
        <v>2023</v>
      </c>
      <c r="AC1341" s="53" t="s">
        <v>44</v>
      </c>
      <c r="AD1341" s="53" t="s">
        <v>75</v>
      </c>
      <c r="AE1341" s="80">
        <v>0.35560000000000003</v>
      </c>
      <c r="AG1341" s="60">
        <v>2025</v>
      </c>
      <c r="AH1341" s="53" t="s">
        <v>58</v>
      </c>
      <c r="AI1341" s="53" t="s">
        <v>71</v>
      </c>
      <c r="AJ1341" s="79">
        <v>1.7324999999999999</v>
      </c>
      <c r="AK1341" s="57">
        <f t="shared" si="44"/>
        <v>8</v>
      </c>
    </row>
    <row r="1342" spans="28:37" x14ac:dyDescent="0.25">
      <c r="AB1342" s="60">
        <v>2023</v>
      </c>
      <c r="AC1342" s="53" t="s">
        <v>44</v>
      </c>
      <c r="AD1342" s="53" t="s">
        <v>76</v>
      </c>
      <c r="AE1342" s="80">
        <v>1.4923</v>
      </c>
      <c r="AG1342" s="60">
        <v>2025</v>
      </c>
      <c r="AH1342" s="53" t="s">
        <v>60</v>
      </c>
      <c r="AI1342" s="53" t="s">
        <v>71</v>
      </c>
      <c r="AJ1342" s="79">
        <v>1.7349000000000001</v>
      </c>
      <c r="AK1342" s="57">
        <f t="shared" si="44"/>
        <v>9</v>
      </c>
    </row>
    <row r="1343" spans="28:37" x14ac:dyDescent="0.25">
      <c r="AB1343" s="60">
        <v>2023</v>
      </c>
      <c r="AC1343" s="53" t="s">
        <v>44</v>
      </c>
      <c r="AD1343" s="53" t="s">
        <v>78</v>
      </c>
      <c r="AE1343" s="80">
        <v>3.9101999999999998E-2</v>
      </c>
      <c r="AG1343" s="60">
        <v>2025</v>
      </c>
      <c r="AH1343" s="53" t="s">
        <v>62</v>
      </c>
      <c r="AI1343" s="53" t="s">
        <v>71</v>
      </c>
      <c r="AJ1343" s="79">
        <v>1.7098</v>
      </c>
      <c r="AK1343" s="57">
        <f t="shared" si="44"/>
        <v>10</v>
      </c>
    </row>
    <row r="1344" spans="28:37" x14ac:dyDescent="0.25">
      <c r="AB1344" s="60">
        <v>2023</v>
      </c>
      <c r="AC1344" s="53" t="s">
        <v>44</v>
      </c>
      <c r="AD1344" s="53" t="s">
        <v>79</v>
      </c>
      <c r="AE1344" s="80">
        <v>0.36320000000000002</v>
      </c>
      <c r="AG1344" s="60">
        <v>2025</v>
      </c>
      <c r="AH1344" s="53" t="s">
        <v>65</v>
      </c>
      <c r="AI1344" s="53" t="s">
        <v>71</v>
      </c>
      <c r="AJ1344" s="79">
        <v>1.7161999999999999</v>
      </c>
      <c r="AK1344" s="57">
        <f t="shared" si="44"/>
        <v>11</v>
      </c>
    </row>
    <row r="1345" spans="28:37" x14ac:dyDescent="0.25">
      <c r="AB1345" s="60">
        <v>2023</v>
      </c>
      <c r="AC1345" s="53" t="s">
        <v>44</v>
      </c>
      <c r="AD1345" s="53" t="s">
        <v>80</v>
      </c>
      <c r="AE1345" s="80">
        <v>5.6870000000000003E-5</v>
      </c>
      <c r="AG1345" s="60">
        <v>2025</v>
      </c>
      <c r="AH1345" s="53" t="s">
        <v>11</v>
      </c>
      <c r="AI1345" s="53" t="s">
        <v>71</v>
      </c>
      <c r="AJ1345" s="79">
        <v>1.7287999999999999</v>
      </c>
      <c r="AK1345" s="57">
        <f t="shared" si="44"/>
        <v>12</v>
      </c>
    </row>
    <row r="1346" spans="28:37" x14ac:dyDescent="0.25">
      <c r="AB1346" s="60">
        <v>2023</v>
      </c>
      <c r="AC1346" s="53" t="s">
        <v>48</v>
      </c>
      <c r="AD1346" s="53" t="s">
        <v>46</v>
      </c>
      <c r="AE1346" s="80">
        <v>1.4482999999999999</v>
      </c>
      <c r="AG1346" s="60">
        <v>2018</v>
      </c>
      <c r="AH1346" s="53" t="s">
        <v>8</v>
      </c>
      <c r="AI1346" s="53" t="s">
        <v>73</v>
      </c>
      <c r="AJ1346" s="79">
        <v>0.35950000000000004</v>
      </c>
      <c r="AK1346" s="57">
        <f t="shared" ref="AK1346:AK1409" si="45">VLOOKUP(AH1346,AM:AN,2,FALSE)</f>
        <v>1</v>
      </c>
    </row>
    <row r="1347" spans="28:37" x14ac:dyDescent="0.25">
      <c r="AB1347" s="60">
        <v>2023</v>
      </c>
      <c r="AC1347" s="53" t="s">
        <v>48</v>
      </c>
      <c r="AD1347" s="53" t="s">
        <v>71</v>
      </c>
      <c r="AE1347" s="80">
        <v>1.6772</v>
      </c>
      <c r="AG1347" s="60">
        <v>2018</v>
      </c>
      <c r="AH1347" s="53" t="s">
        <v>36</v>
      </c>
      <c r="AI1347" s="53" t="s">
        <v>73</v>
      </c>
      <c r="AJ1347" s="79">
        <v>0.36409999999999998</v>
      </c>
      <c r="AK1347" s="57">
        <f t="shared" si="45"/>
        <v>2</v>
      </c>
    </row>
    <row r="1348" spans="28:37" x14ac:dyDescent="0.25">
      <c r="AB1348" s="60">
        <v>2023</v>
      </c>
      <c r="AC1348" s="53" t="s">
        <v>48</v>
      </c>
      <c r="AD1348" s="53" t="s">
        <v>5</v>
      </c>
      <c r="AE1348" s="80">
        <v>1.3539000000000001</v>
      </c>
      <c r="AG1348" s="60">
        <v>2018</v>
      </c>
      <c r="AH1348" s="53" t="s">
        <v>40</v>
      </c>
      <c r="AI1348" s="53" t="s">
        <v>73</v>
      </c>
      <c r="AJ1348" s="79">
        <v>0.36020000000000002</v>
      </c>
      <c r="AK1348" s="57">
        <f t="shared" si="45"/>
        <v>3</v>
      </c>
    </row>
    <row r="1349" spans="28:37" x14ac:dyDescent="0.25">
      <c r="AB1349" s="60">
        <v>2023</v>
      </c>
      <c r="AC1349" s="53" t="s">
        <v>48</v>
      </c>
      <c r="AD1349" s="53" t="s">
        <v>33</v>
      </c>
      <c r="AE1349" s="80">
        <v>0.87919999999999998</v>
      </c>
      <c r="AG1349" s="60">
        <v>2018</v>
      </c>
      <c r="AH1349" s="53" t="s">
        <v>44</v>
      </c>
      <c r="AI1349" s="53" t="s">
        <v>73</v>
      </c>
      <c r="AJ1349" s="79">
        <v>0.36359999999999998</v>
      </c>
      <c r="AK1349" s="57">
        <f t="shared" si="45"/>
        <v>4</v>
      </c>
    </row>
    <row r="1350" spans="28:37" x14ac:dyDescent="0.25">
      <c r="AB1350" s="60">
        <v>2023</v>
      </c>
      <c r="AC1350" s="53" t="s">
        <v>48</v>
      </c>
      <c r="AD1350" s="53" t="s">
        <v>38</v>
      </c>
      <c r="AE1350" s="80">
        <v>0.99269999999999992</v>
      </c>
      <c r="AG1350" s="60">
        <v>2018</v>
      </c>
      <c r="AH1350" s="53" t="s">
        <v>48</v>
      </c>
      <c r="AI1350" s="53" t="s">
        <v>73</v>
      </c>
      <c r="AJ1350" s="79">
        <v>0.36749999999999999</v>
      </c>
      <c r="AK1350" s="57">
        <f t="shared" si="45"/>
        <v>5</v>
      </c>
    </row>
    <row r="1351" spans="28:37" x14ac:dyDescent="0.25">
      <c r="AB1351" s="60">
        <v>2023</v>
      </c>
      <c r="AC1351" s="53" t="s">
        <v>48</v>
      </c>
      <c r="AD1351" s="53" t="s">
        <v>42</v>
      </c>
      <c r="AE1351" s="80">
        <v>0.19059999999999999</v>
      </c>
      <c r="AG1351" s="60">
        <v>2018</v>
      </c>
      <c r="AH1351" s="53" t="s">
        <v>52</v>
      </c>
      <c r="AI1351" s="53" t="s">
        <v>73</v>
      </c>
      <c r="AJ1351" s="79">
        <v>0.37490000000000001</v>
      </c>
      <c r="AK1351" s="57">
        <f t="shared" si="45"/>
        <v>6</v>
      </c>
    </row>
    <row r="1352" spans="28:37" x14ac:dyDescent="0.25">
      <c r="AB1352" s="60">
        <v>2023</v>
      </c>
      <c r="AC1352" s="53" t="s">
        <v>48</v>
      </c>
      <c r="AD1352" s="53" t="s">
        <v>50</v>
      </c>
      <c r="AE1352" s="80">
        <v>0.17280000000000001</v>
      </c>
      <c r="AG1352" s="60">
        <v>2018</v>
      </c>
      <c r="AH1352" s="53" t="s">
        <v>56</v>
      </c>
      <c r="AI1352" s="53" t="s">
        <v>73</v>
      </c>
      <c r="AJ1352" s="79">
        <v>0.374</v>
      </c>
      <c r="AK1352" s="57">
        <f t="shared" si="45"/>
        <v>7</v>
      </c>
    </row>
    <row r="1353" spans="28:37" x14ac:dyDescent="0.25">
      <c r="AB1353" s="60">
        <v>2023</v>
      </c>
      <c r="AC1353" s="53" t="s">
        <v>48</v>
      </c>
      <c r="AD1353" s="53" t="s">
        <v>54</v>
      </c>
      <c r="AE1353" s="80">
        <v>1.6369000000000002E-2</v>
      </c>
      <c r="AG1353" s="60">
        <v>2018</v>
      </c>
      <c r="AH1353" s="53" t="s">
        <v>58</v>
      </c>
      <c r="AI1353" s="53" t="s">
        <v>73</v>
      </c>
      <c r="AJ1353" s="79">
        <v>0.37579999999999997</v>
      </c>
      <c r="AK1353" s="57">
        <f t="shared" si="45"/>
        <v>8</v>
      </c>
    </row>
    <row r="1354" spans="28:37" x14ac:dyDescent="0.25">
      <c r="AB1354" s="60">
        <v>2023</v>
      </c>
      <c r="AC1354" s="53" t="s">
        <v>48</v>
      </c>
      <c r="AD1354" s="53" t="s">
        <v>57</v>
      </c>
      <c r="AE1354" s="80">
        <v>9.0290000000000005E-5</v>
      </c>
      <c r="AG1354" s="60">
        <v>2018</v>
      </c>
      <c r="AH1354" s="53" t="s">
        <v>60</v>
      </c>
      <c r="AI1354" s="53" t="s">
        <v>73</v>
      </c>
      <c r="AJ1354" s="79">
        <v>0.37549999999999994</v>
      </c>
      <c r="AK1354" s="57">
        <f t="shared" si="45"/>
        <v>9</v>
      </c>
    </row>
    <row r="1355" spans="28:37" x14ac:dyDescent="0.25">
      <c r="AB1355" s="60">
        <v>2023</v>
      </c>
      <c r="AC1355" s="53" t="s">
        <v>48</v>
      </c>
      <c r="AD1355" s="53" t="s">
        <v>59</v>
      </c>
      <c r="AE1355" s="80">
        <v>9.6850000000000009E-3</v>
      </c>
      <c r="AG1355" s="60">
        <v>2018</v>
      </c>
      <c r="AH1355" s="53" t="s">
        <v>62</v>
      </c>
      <c r="AI1355" s="53" t="s">
        <v>73</v>
      </c>
      <c r="AJ1355" s="79">
        <v>0.38079999999999997</v>
      </c>
      <c r="AK1355" s="57">
        <f t="shared" si="45"/>
        <v>10</v>
      </c>
    </row>
    <row r="1356" spans="28:37" x14ac:dyDescent="0.25">
      <c r="AB1356" s="60">
        <v>2023</v>
      </c>
      <c r="AC1356" s="53" t="s">
        <v>48</v>
      </c>
      <c r="AD1356" s="53" t="s">
        <v>61</v>
      </c>
      <c r="AE1356" s="80">
        <v>1.023E-3</v>
      </c>
      <c r="AG1356" s="60">
        <v>2018</v>
      </c>
      <c r="AH1356" s="53" t="s">
        <v>65</v>
      </c>
      <c r="AI1356" s="53" t="s">
        <v>73</v>
      </c>
      <c r="AJ1356" s="79">
        <v>0.37640000000000001</v>
      </c>
      <c r="AK1356" s="57">
        <f t="shared" si="45"/>
        <v>11</v>
      </c>
    </row>
    <row r="1357" spans="28:37" x14ac:dyDescent="0.25">
      <c r="AB1357" s="60">
        <v>2023</v>
      </c>
      <c r="AC1357" s="53" t="s">
        <v>48</v>
      </c>
      <c r="AD1357" s="53" t="s">
        <v>64</v>
      </c>
      <c r="AE1357" s="80">
        <v>0.29330000000000001</v>
      </c>
      <c r="AG1357" s="60">
        <v>2018</v>
      </c>
      <c r="AH1357" s="53" t="s">
        <v>11</v>
      </c>
      <c r="AI1357" s="53" t="s">
        <v>73</v>
      </c>
      <c r="AJ1357" s="79">
        <v>0.37479999999999997</v>
      </c>
      <c r="AK1357" s="57">
        <f t="shared" si="45"/>
        <v>12</v>
      </c>
    </row>
    <row r="1358" spans="28:37" x14ac:dyDescent="0.25">
      <c r="AB1358" s="60">
        <v>2023</v>
      </c>
      <c r="AC1358" s="53" t="s">
        <v>48</v>
      </c>
      <c r="AD1358" s="53" t="s">
        <v>66</v>
      </c>
      <c r="AE1358" s="80">
        <v>4.4059000000000001E-2</v>
      </c>
      <c r="AG1358" s="60">
        <v>2019</v>
      </c>
      <c r="AH1358" s="53" t="s">
        <v>8</v>
      </c>
      <c r="AI1358" s="53" t="s">
        <v>73</v>
      </c>
      <c r="AJ1358" s="79">
        <v>0.36979999999999996</v>
      </c>
      <c r="AK1358" s="57">
        <f t="shared" si="45"/>
        <v>1</v>
      </c>
    </row>
    <row r="1359" spans="28:37" x14ac:dyDescent="0.25">
      <c r="AB1359" s="60">
        <v>2023</v>
      </c>
      <c r="AC1359" s="53" t="s">
        <v>48</v>
      </c>
      <c r="AD1359" s="53" t="s">
        <v>67</v>
      </c>
      <c r="AE1359" s="80">
        <v>0.81279999999999997</v>
      </c>
      <c r="AG1359" s="60">
        <v>2019</v>
      </c>
      <c r="AH1359" s="53" t="s">
        <v>36</v>
      </c>
      <c r="AI1359" s="53" t="s">
        <v>73</v>
      </c>
      <c r="AJ1359" s="79">
        <v>0.37040000000000001</v>
      </c>
      <c r="AK1359" s="57">
        <f t="shared" si="45"/>
        <v>2</v>
      </c>
    </row>
    <row r="1360" spans="28:37" x14ac:dyDescent="0.25">
      <c r="AB1360" s="60">
        <v>2023</v>
      </c>
      <c r="AC1360" s="53" t="s">
        <v>48</v>
      </c>
      <c r="AD1360" s="53" t="s">
        <v>69</v>
      </c>
      <c r="AE1360" s="80">
        <v>2.4083E-2</v>
      </c>
      <c r="AG1360" s="60">
        <v>2019</v>
      </c>
      <c r="AH1360" s="53" t="s">
        <v>40</v>
      </c>
      <c r="AI1360" s="53" t="s">
        <v>73</v>
      </c>
      <c r="AJ1360" s="79">
        <v>0.37240000000000001</v>
      </c>
      <c r="AK1360" s="57">
        <f t="shared" si="45"/>
        <v>3</v>
      </c>
    </row>
    <row r="1361" spans="28:37" x14ac:dyDescent="0.25">
      <c r="AB1361" s="60">
        <v>2023</v>
      </c>
      <c r="AC1361" s="53" t="s">
        <v>48</v>
      </c>
      <c r="AD1361" s="53" t="s">
        <v>73</v>
      </c>
      <c r="AE1361" s="80">
        <v>0.37140000000000001</v>
      </c>
      <c r="AG1361" s="60">
        <v>2019</v>
      </c>
      <c r="AH1361" s="53" t="s">
        <v>44</v>
      </c>
      <c r="AI1361" s="53" t="s">
        <v>73</v>
      </c>
      <c r="AJ1361" s="79">
        <v>0.374</v>
      </c>
      <c r="AK1361" s="57">
        <f t="shared" si="45"/>
        <v>4</v>
      </c>
    </row>
    <row r="1362" spans="28:37" x14ac:dyDescent="0.25">
      <c r="AB1362" s="60">
        <v>2023</v>
      </c>
      <c r="AC1362" s="53" t="s">
        <v>48</v>
      </c>
      <c r="AD1362" s="53" t="s">
        <v>75</v>
      </c>
      <c r="AE1362" s="80">
        <v>0.36099999999999999</v>
      </c>
      <c r="AG1362" s="60">
        <v>2019</v>
      </c>
      <c r="AH1362" s="53" t="s">
        <v>48</v>
      </c>
      <c r="AI1362" s="53" t="s">
        <v>73</v>
      </c>
      <c r="AJ1362" s="79">
        <v>0.37869999999999998</v>
      </c>
      <c r="AK1362" s="57">
        <f t="shared" si="45"/>
        <v>5</v>
      </c>
    </row>
    <row r="1363" spans="28:37" x14ac:dyDescent="0.25">
      <c r="AB1363" s="60">
        <v>2023</v>
      </c>
      <c r="AC1363" s="53" t="s">
        <v>48</v>
      </c>
      <c r="AD1363" s="53" t="s">
        <v>76</v>
      </c>
      <c r="AE1363" s="80">
        <v>1.4906999999999999</v>
      </c>
      <c r="AG1363" s="60">
        <v>2019</v>
      </c>
      <c r="AH1363" s="53" t="s">
        <v>52</v>
      </c>
      <c r="AI1363" s="53" t="s">
        <v>73</v>
      </c>
      <c r="AJ1363" s="79">
        <v>0.37170000000000003</v>
      </c>
      <c r="AK1363" s="57">
        <f t="shared" si="45"/>
        <v>6</v>
      </c>
    </row>
    <row r="1364" spans="28:37" x14ac:dyDescent="0.25">
      <c r="AB1364" s="60">
        <v>2023</v>
      </c>
      <c r="AC1364" s="53" t="s">
        <v>48</v>
      </c>
      <c r="AD1364" s="53" t="s">
        <v>78</v>
      </c>
      <c r="AE1364" s="80">
        <v>3.8970999999999999E-2</v>
      </c>
      <c r="AG1364" s="60">
        <v>2019</v>
      </c>
      <c r="AH1364" s="53" t="s">
        <v>56</v>
      </c>
      <c r="AI1364" s="53" t="s">
        <v>73</v>
      </c>
      <c r="AJ1364" s="79">
        <v>0.376</v>
      </c>
      <c r="AK1364" s="57">
        <f t="shared" si="45"/>
        <v>7</v>
      </c>
    </row>
    <row r="1365" spans="28:37" x14ac:dyDescent="0.25">
      <c r="AB1365" s="60">
        <v>2023</v>
      </c>
      <c r="AC1365" s="53" t="s">
        <v>48</v>
      </c>
      <c r="AD1365" s="53" t="s">
        <v>79</v>
      </c>
      <c r="AE1365" s="80">
        <v>0.36859999999999998</v>
      </c>
      <c r="AG1365" s="60">
        <v>2019</v>
      </c>
      <c r="AH1365" s="53" t="s">
        <v>58</v>
      </c>
      <c r="AI1365" s="53" t="s">
        <v>73</v>
      </c>
      <c r="AJ1365" s="79">
        <v>0.38140000000000002</v>
      </c>
      <c r="AK1365" s="57">
        <f t="shared" si="45"/>
        <v>8</v>
      </c>
    </row>
    <row r="1366" spans="28:37" x14ac:dyDescent="0.25">
      <c r="AB1366" s="60">
        <v>2023</v>
      </c>
      <c r="AC1366" s="53" t="s">
        <v>48</v>
      </c>
      <c r="AD1366" s="53" t="s">
        <v>80</v>
      </c>
      <c r="AE1366" s="80">
        <v>5.7630000000000002E-5</v>
      </c>
      <c r="AG1366" s="60">
        <v>2019</v>
      </c>
      <c r="AH1366" s="53" t="s">
        <v>60</v>
      </c>
      <c r="AI1366" s="53" t="s">
        <v>73</v>
      </c>
      <c r="AJ1366" s="79">
        <v>0.37939999999999996</v>
      </c>
      <c r="AK1366" s="57">
        <f t="shared" si="45"/>
        <v>9</v>
      </c>
    </row>
    <row r="1367" spans="28:37" x14ac:dyDescent="0.25">
      <c r="AB1367" s="60">
        <v>2023</v>
      </c>
      <c r="AC1367" s="53" t="s">
        <v>52</v>
      </c>
      <c r="AD1367" s="53" t="s">
        <v>46</v>
      </c>
      <c r="AE1367" s="80">
        <v>1.4739</v>
      </c>
      <c r="AG1367" s="60">
        <v>2019</v>
      </c>
      <c r="AH1367" s="53" t="s">
        <v>62</v>
      </c>
      <c r="AI1367" s="53" t="s">
        <v>73</v>
      </c>
      <c r="AJ1367" s="79">
        <v>0.37369999999999998</v>
      </c>
      <c r="AK1367" s="57">
        <f t="shared" si="45"/>
        <v>10</v>
      </c>
    </row>
    <row r="1368" spans="28:37" x14ac:dyDescent="0.25">
      <c r="AB1368" s="60">
        <v>2023</v>
      </c>
      <c r="AC1368" s="53" t="s">
        <v>52</v>
      </c>
      <c r="AD1368" s="53" t="s">
        <v>71</v>
      </c>
      <c r="AE1368" s="80">
        <v>1.7107000000000001</v>
      </c>
      <c r="AG1368" s="60">
        <v>2019</v>
      </c>
      <c r="AH1368" s="53" t="s">
        <v>65</v>
      </c>
      <c r="AI1368" s="53" t="s">
        <v>73</v>
      </c>
      <c r="AJ1368" s="79">
        <v>0.37520000000000003</v>
      </c>
      <c r="AK1368" s="57">
        <f t="shared" si="45"/>
        <v>11</v>
      </c>
    </row>
    <row r="1369" spans="28:37" x14ac:dyDescent="0.25">
      <c r="AB1369" s="60">
        <v>2023</v>
      </c>
      <c r="AC1369" s="53" t="s">
        <v>52</v>
      </c>
      <c r="AD1369" s="53" t="s">
        <v>5</v>
      </c>
      <c r="AE1369" s="80">
        <v>1.3556999999999999</v>
      </c>
      <c r="AG1369" s="60">
        <v>2019</v>
      </c>
      <c r="AH1369" s="53" t="s">
        <v>11</v>
      </c>
      <c r="AI1369" s="53" t="s">
        <v>73</v>
      </c>
      <c r="AJ1369" s="79">
        <v>0.36780000000000002</v>
      </c>
      <c r="AK1369" s="57">
        <f t="shared" si="45"/>
        <v>12</v>
      </c>
    </row>
    <row r="1370" spans="28:37" x14ac:dyDescent="0.25">
      <c r="AB1370" s="60">
        <v>2023</v>
      </c>
      <c r="AC1370" s="53" t="s">
        <v>52</v>
      </c>
      <c r="AD1370" s="53" t="s">
        <v>33</v>
      </c>
      <c r="AE1370" s="80">
        <v>0.89829999999999999</v>
      </c>
      <c r="AG1370" s="60">
        <v>2020</v>
      </c>
      <c r="AH1370" s="53" t="s">
        <v>8</v>
      </c>
      <c r="AI1370" s="53" t="s">
        <v>73</v>
      </c>
      <c r="AJ1370" s="80">
        <v>0.37180000000000002</v>
      </c>
      <c r="AK1370" s="57">
        <f t="shared" si="45"/>
        <v>1</v>
      </c>
    </row>
    <row r="1371" spans="28:37" x14ac:dyDescent="0.25">
      <c r="AB1371" s="60">
        <v>2023</v>
      </c>
      <c r="AC1371" s="53" t="s">
        <v>52</v>
      </c>
      <c r="AD1371" s="53" t="s">
        <v>38</v>
      </c>
      <c r="AE1371" s="80">
        <v>1.0232999999999999</v>
      </c>
      <c r="AG1371" s="60">
        <v>2020</v>
      </c>
      <c r="AH1371" s="53" t="s">
        <v>36</v>
      </c>
      <c r="AI1371" s="53" t="s">
        <v>73</v>
      </c>
      <c r="AJ1371" s="80">
        <v>0.38380000000000003</v>
      </c>
      <c r="AK1371" s="57">
        <f t="shared" si="45"/>
        <v>2</v>
      </c>
    </row>
    <row r="1372" spans="28:37" x14ac:dyDescent="0.25">
      <c r="AB1372" s="60">
        <v>2023</v>
      </c>
      <c r="AC1372" s="53" t="s">
        <v>52</v>
      </c>
      <c r="AD1372" s="53" t="s">
        <v>42</v>
      </c>
      <c r="AE1372" s="80">
        <v>0.187</v>
      </c>
      <c r="AG1372" s="60">
        <v>2020</v>
      </c>
      <c r="AH1372" s="53" t="s">
        <v>40</v>
      </c>
      <c r="AI1372" s="53" t="s">
        <v>73</v>
      </c>
      <c r="AJ1372" s="80">
        <v>0.39130000000000004</v>
      </c>
      <c r="AK1372" s="57">
        <f t="shared" si="45"/>
        <v>3</v>
      </c>
    </row>
    <row r="1373" spans="28:37" x14ac:dyDescent="0.25">
      <c r="AB1373" s="60">
        <v>2023</v>
      </c>
      <c r="AC1373" s="53" t="s">
        <v>52</v>
      </c>
      <c r="AD1373" s="53" t="s">
        <v>50</v>
      </c>
      <c r="AE1373" s="80">
        <v>0.17300000000000001</v>
      </c>
      <c r="AG1373" s="60">
        <v>2020</v>
      </c>
      <c r="AH1373" s="53" t="s">
        <v>44</v>
      </c>
      <c r="AI1373" s="53" t="s">
        <v>73</v>
      </c>
      <c r="AJ1373" s="80">
        <v>0.38750000000000001</v>
      </c>
      <c r="AK1373" s="57">
        <f t="shared" si="45"/>
        <v>4</v>
      </c>
    </row>
    <row r="1374" spans="28:37" x14ac:dyDescent="0.25">
      <c r="AB1374" s="60">
        <v>2023</v>
      </c>
      <c r="AC1374" s="53" t="s">
        <v>52</v>
      </c>
      <c r="AD1374" s="53" t="s">
        <v>54</v>
      </c>
      <c r="AE1374" s="80">
        <v>1.6529000000000002E-2</v>
      </c>
      <c r="AG1374" s="60">
        <v>2020</v>
      </c>
      <c r="AH1374" s="53" t="s">
        <v>48</v>
      </c>
      <c r="AI1374" s="53" t="s">
        <v>73</v>
      </c>
      <c r="AJ1374" s="79">
        <v>0.38840000000000002</v>
      </c>
      <c r="AK1374" s="57">
        <f t="shared" si="45"/>
        <v>5</v>
      </c>
    </row>
    <row r="1375" spans="28:37" x14ac:dyDescent="0.25">
      <c r="AB1375" s="60">
        <v>2023</v>
      </c>
      <c r="AC1375" s="53" t="s">
        <v>52</v>
      </c>
      <c r="AD1375" s="53" t="s">
        <v>57</v>
      </c>
      <c r="AE1375" s="80">
        <v>9.0419999999999991E-5</v>
      </c>
      <c r="AG1375" s="60">
        <v>2020</v>
      </c>
      <c r="AH1375" s="53" t="s">
        <v>52</v>
      </c>
      <c r="AI1375" s="53" t="s">
        <v>73</v>
      </c>
      <c r="AJ1375" s="80">
        <v>0.3826</v>
      </c>
      <c r="AK1375" s="57">
        <f t="shared" si="45"/>
        <v>6</v>
      </c>
    </row>
    <row r="1376" spans="28:37" x14ac:dyDescent="0.25">
      <c r="AB1376" s="60">
        <v>2023</v>
      </c>
      <c r="AC1376" s="53" t="s">
        <v>52</v>
      </c>
      <c r="AD1376" s="53" t="s">
        <v>59</v>
      </c>
      <c r="AE1376" s="80">
        <v>9.3640000000000008E-3</v>
      </c>
      <c r="AG1376" s="60">
        <v>2020</v>
      </c>
      <c r="AH1376" s="53" t="s">
        <v>56</v>
      </c>
      <c r="AI1376" s="53" t="s">
        <v>73</v>
      </c>
      <c r="AJ1376" s="79">
        <v>0.37759999999999999</v>
      </c>
      <c r="AK1376" s="57">
        <f t="shared" si="45"/>
        <v>7</v>
      </c>
    </row>
    <row r="1377" spans="28:37" x14ac:dyDescent="0.25">
      <c r="AB1377" s="60">
        <v>2023</v>
      </c>
      <c r="AC1377" s="53" t="s">
        <v>52</v>
      </c>
      <c r="AD1377" s="53" t="s">
        <v>61</v>
      </c>
      <c r="AE1377" s="80">
        <v>1.0269999999999999E-3</v>
      </c>
      <c r="AG1377" s="60">
        <v>2020</v>
      </c>
      <c r="AH1377" s="53" t="s">
        <v>58</v>
      </c>
      <c r="AI1377" s="53" t="s">
        <v>73</v>
      </c>
      <c r="AJ1377" s="79">
        <v>0.37290000000000001</v>
      </c>
      <c r="AK1377" s="57">
        <f t="shared" si="45"/>
        <v>8</v>
      </c>
    </row>
    <row r="1378" spans="28:37" x14ac:dyDescent="0.25">
      <c r="AB1378" s="60">
        <v>2023</v>
      </c>
      <c r="AC1378" s="53" t="s">
        <v>52</v>
      </c>
      <c r="AD1378" s="53" t="s">
        <v>64</v>
      </c>
      <c r="AE1378" s="80">
        <v>0.28970000000000001</v>
      </c>
      <c r="AG1378" s="60">
        <v>2020</v>
      </c>
      <c r="AH1378" s="53" t="s">
        <v>60</v>
      </c>
      <c r="AI1378" s="53" t="s">
        <v>73</v>
      </c>
      <c r="AJ1378" s="79">
        <v>0.376</v>
      </c>
      <c r="AK1378" s="57">
        <f t="shared" si="45"/>
        <v>9</v>
      </c>
    </row>
    <row r="1379" spans="28:37" x14ac:dyDescent="0.25">
      <c r="AB1379" s="60">
        <v>2023</v>
      </c>
      <c r="AC1379" s="53" t="s">
        <v>52</v>
      </c>
      <c r="AD1379" s="53" t="s">
        <v>66</v>
      </c>
      <c r="AE1379" s="80">
        <v>4.3564999999999993E-2</v>
      </c>
      <c r="AG1379" s="60">
        <v>2020</v>
      </c>
      <c r="AH1379" s="53" t="s">
        <v>62</v>
      </c>
      <c r="AI1379" s="53" t="s">
        <v>73</v>
      </c>
      <c r="AJ1379" s="79">
        <v>0.37450000000000006</v>
      </c>
      <c r="AK1379" s="57">
        <f t="shared" si="45"/>
        <v>10</v>
      </c>
    </row>
    <row r="1380" spans="28:37" x14ac:dyDescent="0.25">
      <c r="AB1380" s="60">
        <v>2023</v>
      </c>
      <c r="AC1380" s="53" t="s">
        <v>52</v>
      </c>
      <c r="AD1380" s="53" t="s">
        <v>67</v>
      </c>
      <c r="AE1380" s="80">
        <v>0.82519999999999993</v>
      </c>
      <c r="AG1380" s="60">
        <v>2020</v>
      </c>
      <c r="AH1380" s="53" t="s">
        <v>65</v>
      </c>
      <c r="AI1380" s="53" t="s">
        <v>73</v>
      </c>
      <c r="AJ1380" s="79">
        <v>0.36719999999999997</v>
      </c>
      <c r="AK1380" s="57">
        <f t="shared" si="45"/>
        <v>11</v>
      </c>
    </row>
    <row r="1381" spans="28:37" x14ac:dyDescent="0.25">
      <c r="AB1381" s="60">
        <v>2023</v>
      </c>
      <c r="AC1381" s="53" t="s">
        <v>52</v>
      </c>
      <c r="AD1381" s="53" t="s">
        <v>69</v>
      </c>
      <c r="AE1381" s="80">
        <v>2.4500999999999998E-2</v>
      </c>
      <c r="AG1381" s="60">
        <v>2020</v>
      </c>
      <c r="AH1381" s="53" t="s">
        <v>11</v>
      </c>
      <c r="AI1381" s="53" t="s">
        <v>73</v>
      </c>
      <c r="AJ1381" s="79">
        <v>0.36310000000000003</v>
      </c>
      <c r="AK1381" s="57">
        <f t="shared" si="45"/>
        <v>12</v>
      </c>
    </row>
    <row r="1382" spans="28:37" x14ac:dyDescent="0.25">
      <c r="AB1382" s="60">
        <v>2023</v>
      </c>
      <c r="AC1382" s="53" t="s">
        <v>52</v>
      </c>
      <c r="AD1382" s="53" t="s">
        <v>73</v>
      </c>
      <c r="AE1382" s="80">
        <v>0.37180000000000002</v>
      </c>
      <c r="AG1382" s="60">
        <v>2021</v>
      </c>
      <c r="AH1382" s="53" t="s">
        <v>8</v>
      </c>
      <c r="AI1382" s="53" t="s">
        <v>73</v>
      </c>
      <c r="AJ1382" s="81">
        <v>0.36560000000000004</v>
      </c>
      <c r="AK1382" s="57">
        <f t="shared" si="45"/>
        <v>1</v>
      </c>
    </row>
    <row r="1383" spans="28:37" x14ac:dyDescent="0.25">
      <c r="AB1383" s="60">
        <v>2023</v>
      </c>
      <c r="AC1383" s="53" t="s">
        <v>52</v>
      </c>
      <c r="AD1383" s="53" t="s">
        <v>75</v>
      </c>
      <c r="AE1383" s="80">
        <v>0.36149999999999999</v>
      </c>
      <c r="AG1383" s="60">
        <v>2021</v>
      </c>
      <c r="AH1383" s="53" t="s">
        <v>36</v>
      </c>
      <c r="AI1383" s="53" t="s">
        <v>73</v>
      </c>
      <c r="AJ1383" s="81">
        <v>0.36460000000000004</v>
      </c>
      <c r="AK1383" s="57">
        <f t="shared" si="45"/>
        <v>2</v>
      </c>
    </row>
    <row r="1384" spans="28:37" x14ac:dyDescent="0.25">
      <c r="AB1384" s="60">
        <v>2023</v>
      </c>
      <c r="AC1384" s="53" t="s">
        <v>52</v>
      </c>
      <c r="AD1384" s="53" t="s">
        <v>76</v>
      </c>
      <c r="AE1384" s="80">
        <v>1.5087999999999999</v>
      </c>
      <c r="AG1384" s="60">
        <v>2021</v>
      </c>
      <c r="AH1384" s="53" t="s">
        <v>40</v>
      </c>
      <c r="AI1384" s="53" t="s">
        <v>73</v>
      </c>
      <c r="AJ1384" s="81">
        <v>0.36990000000000001</v>
      </c>
      <c r="AK1384" s="57">
        <f t="shared" si="45"/>
        <v>3</v>
      </c>
    </row>
    <row r="1385" spans="28:37" x14ac:dyDescent="0.25">
      <c r="AB1385" s="60">
        <v>2023</v>
      </c>
      <c r="AC1385" s="53" t="s">
        <v>52</v>
      </c>
      <c r="AD1385" s="53" t="s">
        <v>78</v>
      </c>
      <c r="AE1385" s="80">
        <v>3.8027000000000005E-2</v>
      </c>
      <c r="AG1385" s="60">
        <v>2021</v>
      </c>
      <c r="AH1385" s="53" t="s">
        <v>44</v>
      </c>
      <c r="AI1385" s="53" t="s">
        <v>73</v>
      </c>
      <c r="AJ1385" s="81">
        <v>0.36420000000000002</v>
      </c>
      <c r="AK1385" s="57">
        <f t="shared" si="45"/>
        <v>4</v>
      </c>
    </row>
    <row r="1386" spans="28:37" x14ac:dyDescent="0.25">
      <c r="AB1386" s="60">
        <v>2023</v>
      </c>
      <c r="AC1386" s="53" t="s">
        <v>52</v>
      </c>
      <c r="AD1386" s="53" t="s">
        <v>79</v>
      </c>
      <c r="AE1386" s="80">
        <v>0.36909999999999998</v>
      </c>
      <c r="AG1386" s="60">
        <v>2021</v>
      </c>
      <c r="AH1386" s="53" t="s">
        <v>48</v>
      </c>
      <c r="AI1386" s="53" t="s">
        <v>73</v>
      </c>
      <c r="AJ1386" s="81">
        <v>0.36320000000000002</v>
      </c>
      <c r="AK1386" s="57">
        <f t="shared" si="45"/>
        <v>5</v>
      </c>
    </row>
    <row r="1387" spans="28:37" x14ac:dyDescent="0.25">
      <c r="AB1387" s="60">
        <v>2023</v>
      </c>
      <c r="AC1387" s="53" t="s">
        <v>52</v>
      </c>
      <c r="AD1387" s="53" t="s">
        <v>80</v>
      </c>
      <c r="AE1387" s="80">
        <v>5.7479999999999999E-5</v>
      </c>
      <c r="AG1387" s="60">
        <v>2021</v>
      </c>
      <c r="AH1387" s="53" t="s">
        <v>52</v>
      </c>
      <c r="AI1387" s="53" t="s">
        <v>73</v>
      </c>
      <c r="AJ1387" s="81">
        <v>0.36320000000000002</v>
      </c>
      <c r="AK1387" s="57">
        <f t="shared" si="45"/>
        <v>6</v>
      </c>
    </row>
    <row r="1388" spans="28:37" x14ac:dyDescent="0.25">
      <c r="AB1388" s="60">
        <v>2023</v>
      </c>
      <c r="AC1388" s="53" t="s">
        <v>56</v>
      </c>
      <c r="AD1388" s="53" t="s">
        <v>46</v>
      </c>
      <c r="AE1388" s="80">
        <v>1.4664999999999999</v>
      </c>
      <c r="AG1388" s="60">
        <v>2021</v>
      </c>
      <c r="AH1388" s="53" t="s">
        <v>56</v>
      </c>
      <c r="AI1388" s="53" t="s">
        <v>73</v>
      </c>
      <c r="AJ1388" s="80">
        <v>0.37170000000000003</v>
      </c>
      <c r="AK1388" s="57">
        <f t="shared" si="45"/>
        <v>7</v>
      </c>
    </row>
    <row r="1389" spans="28:37" x14ac:dyDescent="0.25">
      <c r="AB1389" s="60">
        <v>2023</v>
      </c>
      <c r="AC1389" s="53" t="s">
        <v>56</v>
      </c>
      <c r="AD1389" s="53" t="s">
        <v>71</v>
      </c>
      <c r="AE1389" s="80">
        <v>1.7112000000000001</v>
      </c>
      <c r="AG1389" s="60">
        <v>2021</v>
      </c>
      <c r="AH1389" s="53" t="s">
        <v>58</v>
      </c>
      <c r="AI1389" s="53" t="s">
        <v>73</v>
      </c>
      <c r="AJ1389" s="80">
        <v>0.3639</v>
      </c>
      <c r="AK1389" s="57">
        <f t="shared" si="45"/>
        <v>8</v>
      </c>
    </row>
    <row r="1390" spans="28:37" x14ac:dyDescent="0.25">
      <c r="AB1390" s="60">
        <v>2023</v>
      </c>
      <c r="AC1390" s="53" t="s">
        <v>56</v>
      </c>
      <c r="AD1390" s="53" t="s">
        <v>5</v>
      </c>
      <c r="AE1390" s="80">
        <v>1.3318000000000001</v>
      </c>
      <c r="AG1390" s="60">
        <v>2021</v>
      </c>
      <c r="AH1390" s="53" t="s">
        <v>60</v>
      </c>
      <c r="AI1390" s="53" t="s">
        <v>73</v>
      </c>
      <c r="AJ1390" s="80">
        <v>0.37079999999999996</v>
      </c>
      <c r="AK1390" s="57">
        <f t="shared" si="45"/>
        <v>9</v>
      </c>
    </row>
    <row r="1391" spans="28:37" x14ac:dyDescent="0.25">
      <c r="AB1391" s="60">
        <v>2023</v>
      </c>
      <c r="AC1391" s="53" t="s">
        <v>56</v>
      </c>
      <c r="AD1391" s="53" t="s">
        <v>33</v>
      </c>
      <c r="AE1391" s="80">
        <v>0.8891</v>
      </c>
      <c r="AG1391" s="60">
        <v>2021</v>
      </c>
      <c r="AH1391" s="53" t="s">
        <v>62</v>
      </c>
      <c r="AI1391" s="53" t="s">
        <v>73</v>
      </c>
      <c r="AJ1391" s="80">
        <v>0.36920000000000003</v>
      </c>
      <c r="AK1391" s="57">
        <f t="shared" si="45"/>
        <v>10</v>
      </c>
    </row>
    <row r="1392" spans="28:37" x14ac:dyDescent="0.25">
      <c r="AB1392" s="60">
        <v>2023</v>
      </c>
      <c r="AC1392" s="53" t="s">
        <v>56</v>
      </c>
      <c r="AD1392" s="53" t="s">
        <v>38</v>
      </c>
      <c r="AE1392" s="80">
        <v>1.0048999999999999</v>
      </c>
      <c r="AG1392" s="60">
        <v>2021</v>
      </c>
      <c r="AH1392" s="53" t="s">
        <v>65</v>
      </c>
      <c r="AI1392" s="53" t="s">
        <v>73</v>
      </c>
      <c r="AJ1392" s="80">
        <v>0.373</v>
      </c>
      <c r="AK1392" s="57">
        <f t="shared" si="45"/>
        <v>11</v>
      </c>
    </row>
    <row r="1393" spans="28:37" x14ac:dyDescent="0.25">
      <c r="AB1393" s="60">
        <v>2023</v>
      </c>
      <c r="AC1393" s="53" t="s">
        <v>56</v>
      </c>
      <c r="AD1393" s="53" t="s">
        <v>42</v>
      </c>
      <c r="AE1393" s="80">
        <v>0.18629999999999999</v>
      </c>
      <c r="AG1393" s="60">
        <v>2021</v>
      </c>
      <c r="AH1393" s="53" t="s">
        <v>11</v>
      </c>
      <c r="AI1393" s="53" t="s">
        <v>73</v>
      </c>
      <c r="AJ1393" s="80">
        <v>0.37119999999999997</v>
      </c>
      <c r="AK1393" s="57">
        <f t="shared" si="45"/>
        <v>12</v>
      </c>
    </row>
    <row r="1394" spans="28:37" x14ac:dyDescent="0.25">
      <c r="AB1394" s="60">
        <v>2023</v>
      </c>
      <c r="AC1394" s="53" t="s">
        <v>56</v>
      </c>
      <c r="AD1394" s="53" t="s">
        <v>50</v>
      </c>
      <c r="AE1394" s="80">
        <v>0.17069999999999999</v>
      </c>
      <c r="AG1394" s="60">
        <v>2022</v>
      </c>
      <c r="AH1394" s="53" t="s">
        <v>8</v>
      </c>
      <c r="AI1394" s="53" t="s">
        <v>73</v>
      </c>
      <c r="AJ1394" s="80">
        <v>0.37060000000000004</v>
      </c>
      <c r="AK1394" s="57">
        <f t="shared" si="45"/>
        <v>1</v>
      </c>
    </row>
    <row r="1395" spans="28:37" x14ac:dyDescent="0.25">
      <c r="AB1395" s="60">
        <v>2023</v>
      </c>
      <c r="AC1395" s="53" t="s">
        <v>56</v>
      </c>
      <c r="AD1395" s="53" t="s">
        <v>54</v>
      </c>
      <c r="AE1395" s="80">
        <v>1.6191999999999998E-2</v>
      </c>
      <c r="AG1395" s="60">
        <v>2022</v>
      </c>
      <c r="AH1395" s="53" t="s">
        <v>36</v>
      </c>
      <c r="AI1395" s="53" t="s">
        <v>73</v>
      </c>
      <c r="AJ1395" s="80">
        <v>0.37240000000000001</v>
      </c>
      <c r="AK1395" s="57">
        <f t="shared" si="45"/>
        <v>2</v>
      </c>
    </row>
    <row r="1396" spans="28:37" x14ac:dyDescent="0.25">
      <c r="AB1396" s="60">
        <v>2023</v>
      </c>
      <c r="AC1396" s="53" t="s">
        <v>56</v>
      </c>
      <c r="AD1396" s="53" t="s">
        <v>57</v>
      </c>
      <c r="AE1396" s="80">
        <v>8.8240000000000009E-5</v>
      </c>
      <c r="AG1396" s="60">
        <v>2022</v>
      </c>
      <c r="AH1396" s="53" t="s">
        <v>40</v>
      </c>
      <c r="AI1396" s="53" t="s">
        <v>73</v>
      </c>
      <c r="AJ1396" s="80">
        <v>0.37040000000000001</v>
      </c>
      <c r="AK1396" s="57">
        <f t="shared" si="45"/>
        <v>3</v>
      </c>
    </row>
    <row r="1397" spans="28:37" x14ac:dyDescent="0.25">
      <c r="AB1397" s="60">
        <v>2023</v>
      </c>
      <c r="AC1397" s="53" t="s">
        <v>56</v>
      </c>
      <c r="AD1397" s="53" t="s">
        <v>59</v>
      </c>
      <c r="AE1397" s="80">
        <v>9.3959999999999998E-3</v>
      </c>
      <c r="AG1397" s="60">
        <v>2022</v>
      </c>
      <c r="AH1397" s="53" t="s">
        <v>44</v>
      </c>
      <c r="AI1397" s="53" t="s">
        <v>73</v>
      </c>
      <c r="AJ1397" s="80">
        <v>0.37939999999999996</v>
      </c>
      <c r="AK1397" s="57">
        <f t="shared" si="45"/>
        <v>4</v>
      </c>
    </row>
    <row r="1398" spans="28:37" x14ac:dyDescent="0.25">
      <c r="AB1398" s="60">
        <v>2023</v>
      </c>
      <c r="AC1398" s="53" t="s">
        <v>56</v>
      </c>
      <c r="AD1398" s="53" t="s">
        <v>61</v>
      </c>
      <c r="AE1398" s="80">
        <v>1.0449999999999999E-3</v>
      </c>
      <c r="AG1398" s="60">
        <v>2022</v>
      </c>
      <c r="AH1398" s="53" t="s">
        <v>48</v>
      </c>
      <c r="AI1398" s="53" t="s">
        <v>73</v>
      </c>
      <c r="AJ1398" s="80">
        <v>0.37520000000000003</v>
      </c>
      <c r="AK1398" s="57">
        <f t="shared" si="45"/>
        <v>5</v>
      </c>
    </row>
    <row r="1399" spans="28:37" x14ac:dyDescent="0.25">
      <c r="AB1399" s="60">
        <v>2023</v>
      </c>
      <c r="AC1399" s="53" t="s">
        <v>56</v>
      </c>
      <c r="AD1399" s="53" t="s">
        <v>64</v>
      </c>
      <c r="AE1399" s="80">
        <v>0.29339999999999999</v>
      </c>
      <c r="AG1399" s="60">
        <v>2022</v>
      </c>
      <c r="AH1399" s="53" t="s">
        <v>52</v>
      </c>
      <c r="AI1399" s="53" t="s">
        <v>73</v>
      </c>
      <c r="AJ1399" s="80">
        <v>0.37890000000000001</v>
      </c>
      <c r="AK1399" s="57">
        <f t="shared" si="45"/>
        <v>6</v>
      </c>
    </row>
    <row r="1400" spans="28:37" x14ac:dyDescent="0.25">
      <c r="AB1400" s="60">
        <v>2023</v>
      </c>
      <c r="AC1400" s="53" t="s">
        <v>56</v>
      </c>
      <c r="AD1400" s="53" t="s">
        <v>66</v>
      </c>
      <c r="AE1400" s="80">
        <v>4.2370999999999999E-2</v>
      </c>
      <c r="AG1400" s="60">
        <v>2022</v>
      </c>
      <c r="AH1400" s="53" t="s">
        <v>56</v>
      </c>
      <c r="AI1400" s="53" t="s">
        <v>73</v>
      </c>
      <c r="AJ1400" s="80">
        <v>0.37450000000000006</v>
      </c>
      <c r="AK1400" s="57">
        <f t="shared" si="45"/>
        <v>7</v>
      </c>
    </row>
    <row r="1401" spans="28:37" x14ac:dyDescent="0.25">
      <c r="AB1401" s="60">
        <v>2023</v>
      </c>
      <c r="AC1401" s="53" t="s">
        <v>56</v>
      </c>
      <c r="AD1401" s="53" t="s">
        <v>67</v>
      </c>
      <c r="AE1401" s="80">
        <v>0.82379999999999998</v>
      </c>
      <c r="AG1401" s="60">
        <v>2022</v>
      </c>
      <c r="AH1401" s="53" t="s">
        <v>58</v>
      </c>
      <c r="AI1401" s="53" t="s">
        <v>73</v>
      </c>
      <c r="AJ1401" s="80">
        <v>0.37969999999999998</v>
      </c>
      <c r="AK1401" s="57">
        <f t="shared" si="45"/>
        <v>8</v>
      </c>
    </row>
    <row r="1402" spans="28:37" x14ac:dyDescent="0.25">
      <c r="AB1402" s="60">
        <v>2023</v>
      </c>
      <c r="AC1402" s="53" t="s">
        <v>56</v>
      </c>
      <c r="AD1402" s="53" t="s">
        <v>69</v>
      </c>
      <c r="AE1402" s="80">
        <v>2.4298E-2</v>
      </c>
      <c r="AG1402" s="60">
        <v>2022</v>
      </c>
      <c r="AH1402" s="53" t="s">
        <v>60</v>
      </c>
      <c r="AI1402" s="53" t="s">
        <v>73</v>
      </c>
      <c r="AJ1402" s="80">
        <v>0.39140000000000003</v>
      </c>
      <c r="AK1402" s="57">
        <f t="shared" si="45"/>
        <v>9</v>
      </c>
    </row>
    <row r="1403" spans="28:37" x14ac:dyDescent="0.25">
      <c r="AB1403" s="60">
        <v>2023</v>
      </c>
      <c r="AC1403" s="53" t="s">
        <v>56</v>
      </c>
      <c r="AD1403" s="53" t="s">
        <v>73</v>
      </c>
      <c r="AE1403" s="80">
        <v>0.3654</v>
      </c>
      <c r="AG1403" s="60">
        <v>2022</v>
      </c>
      <c r="AH1403" s="53" t="s">
        <v>62</v>
      </c>
      <c r="AI1403" s="53" t="s">
        <v>73</v>
      </c>
      <c r="AJ1403" s="80">
        <v>0.38390000000000002</v>
      </c>
      <c r="AK1403" s="57">
        <f t="shared" si="45"/>
        <v>10</v>
      </c>
    </row>
    <row r="1404" spans="28:37" x14ac:dyDescent="0.25">
      <c r="AB1404" s="60">
        <v>2023</v>
      </c>
      <c r="AC1404" s="53" t="s">
        <v>56</v>
      </c>
      <c r="AD1404" s="53" t="s">
        <v>75</v>
      </c>
      <c r="AE1404" s="80">
        <v>0.35509999999999997</v>
      </c>
      <c r="AG1404" s="60">
        <v>2022</v>
      </c>
      <c r="AH1404" s="53" t="s">
        <v>65</v>
      </c>
      <c r="AI1404" s="53" t="s">
        <v>73</v>
      </c>
      <c r="AJ1404" s="80">
        <v>0.37560000000000004</v>
      </c>
      <c r="AK1404" s="57">
        <f t="shared" si="45"/>
        <v>11</v>
      </c>
    </row>
    <row r="1405" spans="28:37" x14ac:dyDescent="0.25">
      <c r="AB1405" s="60">
        <v>2023</v>
      </c>
      <c r="AC1405" s="53" t="s">
        <v>56</v>
      </c>
      <c r="AD1405" s="53" t="s">
        <v>76</v>
      </c>
      <c r="AE1405" s="80">
        <v>1.5283000000000002</v>
      </c>
      <c r="AG1405" s="60">
        <v>2022</v>
      </c>
      <c r="AH1405" s="53" t="s">
        <v>11</v>
      </c>
      <c r="AI1405" s="53" t="s">
        <v>73</v>
      </c>
      <c r="AJ1405" s="79">
        <v>0.36799999999999999</v>
      </c>
      <c r="AK1405" s="57">
        <f t="shared" si="45"/>
        <v>12</v>
      </c>
    </row>
    <row r="1406" spans="28:37" x14ac:dyDescent="0.25">
      <c r="AB1406" s="60">
        <v>2023</v>
      </c>
      <c r="AC1406" s="53" t="s">
        <v>56</v>
      </c>
      <c r="AD1406" s="53" t="s">
        <v>78</v>
      </c>
      <c r="AE1406" s="80">
        <v>3.8837999999999998E-2</v>
      </c>
      <c r="AG1406" s="60">
        <v>2023</v>
      </c>
      <c r="AH1406" s="53" t="s">
        <v>8</v>
      </c>
      <c r="AI1406" s="53" t="s">
        <v>73</v>
      </c>
      <c r="AJ1406" s="80">
        <v>0.35899999999999999</v>
      </c>
      <c r="AK1406" s="57">
        <f t="shared" si="45"/>
        <v>1</v>
      </c>
    </row>
    <row r="1407" spans="28:37" x14ac:dyDescent="0.25">
      <c r="AB1407" s="60">
        <v>2023</v>
      </c>
      <c r="AC1407" s="53" t="s">
        <v>56</v>
      </c>
      <c r="AD1407" s="53" t="s">
        <v>79</v>
      </c>
      <c r="AE1407" s="80">
        <v>0.36259999999999998</v>
      </c>
      <c r="AG1407" s="60">
        <v>2023</v>
      </c>
      <c r="AH1407" s="53" t="s">
        <v>36</v>
      </c>
      <c r="AI1407" s="53" t="s">
        <v>73</v>
      </c>
      <c r="AJ1407" s="80">
        <v>0.36920000000000003</v>
      </c>
      <c r="AK1407" s="57">
        <f t="shared" si="45"/>
        <v>2</v>
      </c>
    </row>
    <row r="1408" spans="28:37" x14ac:dyDescent="0.25">
      <c r="AB1408" s="60">
        <v>2023</v>
      </c>
      <c r="AC1408" s="53" t="s">
        <v>56</v>
      </c>
      <c r="AD1408" s="53" t="s">
        <v>80</v>
      </c>
      <c r="AE1408" s="80">
        <v>5.622E-5</v>
      </c>
      <c r="AG1408" s="60">
        <v>2023</v>
      </c>
      <c r="AH1408" s="53" t="s">
        <v>40</v>
      </c>
      <c r="AI1408" s="53" t="s">
        <v>73</v>
      </c>
      <c r="AJ1408" s="80">
        <v>0.36299999999999999</v>
      </c>
      <c r="AK1408" s="57">
        <f t="shared" si="45"/>
        <v>3</v>
      </c>
    </row>
    <row r="1409" spans="28:37" x14ac:dyDescent="0.25">
      <c r="AB1409" s="60">
        <v>2023</v>
      </c>
      <c r="AC1409" s="53" t="s">
        <v>58</v>
      </c>
      <c r="AD1409" s="53" t="s">
        <v>46</v>
      </c>
      <c r="AE1409" s="80">
        <v>1.4745999999999999</v>
      </c>
      <c r="AG1409" s="60">
        <v>2023</v>
      </c>
      <c r="AH1409" s="53" t="s">
        <v>44</v>
      </c>
      <c r="AI1409" s="53" t="s">
        <v>73</v>
      </c>
      <c r="AJ1409" s="80">
        <v>0.36599999999999999</v>
      </c>
      <c r="AK1409" s="57">
        <f t="shared" si="45"/>
        <v>4</v>
      </c>
    </row>
    <row r="1410" spans="28:37" x14ac:dyDescent="0.25">
      <c r="AB1410" s="60">
        <v>2023</v>
      </c>
      <c r="AC1410" s="53" t="s">
        <v>58</v>
      </c>
      <c r="AD1410" s="53" t="s">
        <v>71</v>
      </c>
      <c r="AE1410" s="80">
        <v>1.7176</v>
      </c>
      <c r="AG1410" s="60">
        <v>2023</v>
      </c>
      <c r="AH1410" s="53" t="s">
        <v>48</v>
      </c>
      <c r="AI1410" s="53" t="s">
        <v>73</v>
      </c>
      <c r="AJ1410" s="80">
        <v>0.37140000000000001</v>
      </c>
      <c r="AK1410" s="57">
        <f t="shared" ref="AK1410:AK1473" si="46">VLOOKUP(AH1410,AM:AN,2,FALSE)</f>
        <v>5</v>
      </c>
    </row>
    <row r="1411" spans="28:37" x14ac:dyDescent="0.25">
      <c r="AB1411" s="60">
        <v>2023</v>
      </c>
      <c r="AC1411" s="53" t="s">
        <v>58</v>
      </c>
      <c r="AD1411" s="53" t="s">
        <v>5</v>
      </c>
      <c r="AE1411" s="80">
        <v>1.3503000000000001</v>
      </c>
      <c r="AG1411" s="60">
        <v>2023</v>
      </c>
      <c r="AH1411" s="53" t="s">
        <v>52</v>
      </c>
      <c r="AI1411" s="53" t="s">
        <v>73</v>
      </c>
      <c r="AJ1411" s="80">
        <v>0.37180000000000002</v>
      </c>
      <c r="AK1411" s="57">
        <f t="shared" si="46"/>
        <v>6</v>
      </c>
    </row>
    <row r="1412" spans="28:37" x14ac:dyDescent="0.25">
      <c r="AB1412" s="60">
        <v>2023</v>
      </c>
      <c r="AC1412" s="53" t="s">
        <v>58</v>
      </c>
      <c r="AD1412" s="53" t="s">
        <v>33</v>
      </c>
      <c r="AE1412" s="80">
        <v>0.87569999999999992</v>
      </c>
      <c r="AG1412" s="60">
        <v>2023</v>
      </c>
      <c r="AH1412" s="53" t="s">
        <v>56</v>
      </c>
      <c r="AI1412" s="53" t="s">
        <v>73</v>
      </c>
      <c r="AJ1412" s="80">
        <v>0.3654</v>
      </c>
      <c r="AK1412" s="57">
        <f t="shared" si="46"/>
        <v>7</v>
      </c>
    </row>
    <row r="1413" spans="28:37" x14ac:dyDescent="0.25">
      <c r="AB1413" s="60">
        <v>2023</v>
      </c>
      <c r="AC1413" s="53" t="s">
        <v>58</v>
      </c>
      <c r="AD1413" s="53" t="s">
        <v>38</v>
      </c>
      <c r="AE1413" s="80">
        <v>0.99719999999999998</v>
      </c>
      <c r="AG1413" s="60">
        <v>2023</v>
      </c>
      <c r="AH1413" s="53" t="s">
        <v>58</v>
      </c>
      <c r="AI1413" s="53" t="s">
        <v>73</v>
      </c>
      <c r="AJ1413" s="80">
        <v>0.37040000000000001</v>
      </c>
      <c r="AK1413" s="57">
        <f t="shared" si="46"/>
        <v>8</v>
      </c>
    </row>
    <row r="1414" spans="28:37" x14ac:dyDescent="0.25">
      <c r="AB1414" s="60">
        <v>2023</v>
      </c>
      <c r="AC1414" s="53" t="s">
        <v>58</v>
      </c>
      <c r="AD1414" s="53" t="s">
        <v>42</v>
      </c>
      <c r="AE1414" s="80">
        <v>0.1852</v>
      </c>
      <c r="AG1414" s="60">
        <v>2023</v>
      </c>
      <c r="AH1414" s="53" t="s">
        <v>60</v>
      </c>
      <c r="AI1414" s="53" t="s">
        <v>73</v>
      </c>
      <c r="AJ1414" s="80">
        <v>0.37430000000000002</v>
      </c>
      <c r="AK1414" s="57">
        <f t="shared" si="46"/>
        <v>9</v>
      </c>
    </row>
    <row r="1415" spans="28:37" x14ac:dyDescent="0.25">
      <c r="AB1415" s="60">
        <v>2023</v>
      </c>
      <c r="AC1415" s="53" t="s">
        <v>58</v>
      </c>
      <c r="AD1415" s="53" t="s">
        <v>50</v>
      </c>
      <c r="AE1415" s="80">
        <v>0.1721</v>
      </c>
      <c r="AG1415" s="60">
        <v>2023</v>
      </c>
      <c r="AH1415" s="53" t="s">
        <v>62</v>
      </c>
      <c r="AI1415" s="53" t="s">
        <v>73</v>
      </c>
      <c r="AJ1415" s="80">
        <v>0.374</v>
      </c>
      <c r="AK1415" s="57">
        <f t="shared" si="46"/>
        <v>10</v>
      </c>
    </row>
    <row r="1416" spans="28:37" x14ac:dyDescent="0.25">
      <c r="AB1416" s="60">
        <v>2023</v>
      </c>
      <c r="AC1416" s="53" t="s">
        <v>58</v>
      </c>
      <c r="AD1416" s="53" t="s">
        <v>54</v>
      </c>
      <c r="AE1416" s="80">
        <v>1.6345999999999999E-2</v>
      </c>
      <c r="AG1416" s="60">
        <v>2023</v>
      </c>
      <c r="AH1416" s="53" t="s">
        <v>65</v>
      </c>
      <c r="AI1416" s="53" t="s">
        <v>73</v>
      </c>
      <c r="AJ1416" s="80">
        <v>0.36520000000000002</v>
      </c>
      <c r="AK1416" s="57">
        <f t="shared" si="46"/>
        <v>11</v>
      </c>
    </row>
    <row r="1417" spans="28:37" x14ac:dyDescent="0.25">
      <c r="AB1417" s="60">
        <v>2023</v>
      </c>
      <c r="AC1417" s="53" t="s">
        <v>58</v>
      </c>
      <c r="AD1417" s="53" t="s">
        <v>57</v>
      </c>
      <c r="AE1417" s="80">
        <v>8.8629999999999997E-5</v>
      </c>
      <c r="AG1417" s="60">
        <v>2023</v>
      </c>
      <c r="AH1417" s="53" t="s">
        <v>11</v>
      </c>
      <c r="AI1417" s="53" t="s">
        <v>73</v>
      </c>
      <c r="AJ1417" s="80">
        <v>0.36200000000000004</v>
      </c>
      <c r="AK1417" s="57">
        <f t="shared" si="46"/>
        <v>12</v>
      </c>
    </row>
    <row r="1418" spans="28:37" x14ac:dyDescent="0.25">
      <c r="AB1418" s="60">
        <v>2023</v>
      </c>
      <c r="AC1418" s="53" t="s">
        <v>58</v>
      </c>
      <c r="AD1418" s="53" t="s">
        <v>59</v>
      </c>
      <c r="AE1418" s="80">
        <v>9.2510000000000005E-3</v>
      </c>
      <c r="AG1418" s="60">
        <v>2024</v>
      </c>
      <c r="AH1418" s="53" t="s">
        <v>8</v>
      </c>
      <c r="AI1418" s="53" t="s">
        <v>73</v>
      </c>
      <c r="AJ1418" s="79">
        <v>0.36780000000000002</v>
      </c>
      <c r="AK1418" s="57">
        <f t="shared" si="46"/>
        <v>1</v>
      </c>
    </row>
    <row r="1419" spans="28:37" x14ac:dyDescent="0.25">
      <c r="AB1419" s="60">
        <v>2023</v>
      </c>
      <c r="AC1419" s="53" t="s">
        <v>58</v>
      </c>
      <c r="AD1419" s="53" t="s">
        <v>61</v>
      </c>
      <c r="AE1419" s="80">
        <v>1.0199999999999999E-3</v>
      </c>
      <c r="AG1419" s="60">
        <v>2024</v>
      </c>
      <c r="AH1419" s="53" t="s">
        <v>36</v>
      </c>
      <c r="AI1419" s="53" t="s">
        <v>73</v>
      </c>
      <c r="AJ1419" s="79">
        <v>0.36869999999999997</v>
      </c>
      <c r="AK1419" s="57">
        <f t="shared" si="46"/>
        <v>2</v>
      </c>
    </row>
    <row r="1420" spans="28:37" x14ac:dyDescent="0.25">
      <c r="AB1420" s="60">
        <v>2023</v>
      </c>
      <c r="AC1420" s="53" t="s">
        <v>58</v>
      </c>
      <c r="AD1420" s="53" t="s">
        <v>64</v>
      </c>
      <c r="AE1420" s="80">
        <v>0.29100000000000004</v>
      </c>
      <c r="AG1420" s="60">
        <v>2024</v>
      </c>
      <c r="AH1420" s="53" t="s">
        <v>40</v>
      </c>
      <c r="AI1420" s="53" t="s">
        <v>73</v>
      </c>
      <c r="AJ1420" s="79">
        <v>0.36950000000000005</v>
      </c>
      <c r="AK1420" s="57">
        <f t="shared" si="46"/>
        <v>3</v>
      </c>
    </row>
    <row r="1421" spans="28:37" x14ac:dyDescent="0.25">
      <c r="AB1421" s="60">
        <v>2023</v>
      </c>
      <c r="AC1421" s="53" t="s">
        <v>58</v>
      </c>
      <c r="AD1421" s="53" t="s">
        <v>66</v>
      </c>
      <c r="AE1421" s="80">
        <v>4.2328999999999999E-2</v>
      </c>
      <c r="AG1421" s="60">
        <v>2024</v>
      </c>
      <c r="AH1421" s="53" t="s">
        <v>44</v>
      </c>
      <c r="AI1421" s="53" t="s">
        <v>73</v>
      </c>
      <c r="AJ1421" s="79">
        <v>0.37319999999999998</v>
      </c>
      <c r="AK1421" s="57">
        <f t="shared" si="46"/>
        <v>4</v>
      </c>
    </row>
    <row r="1422" spans="28:37" x14ac:dyDescent="0.25">
      <c r="AB1422" s="60">
        <v>2023</v>
      </c>
      <c r="AC1422" s="53" t="s">
        <v>58</v>
      </c>
      <c r="AD1422" s="53" t="s">
        <v>67</v>
      </c>
      <c r="AE1422" s="80">
        <v>0.80449999999999999</v>
      </c>
      <c r="AG1422" s="60">
        <v>2024</v>
      </c>
      <c r="AH1422" s="53" t="s">
        <v>48</v>
      </c>
      <c r="AI1422" s="53" t="s">
        <v>73</v>
      </c>
      <c r="AJ1422" s="79">
        <v>0.3705</v>
      </c>
      <c r="AK1422" s="57">
        <f t="shared" si="46"/>
        <v>5</v>
      </c>
    </row>
    <row r="1423" spans="28:37" x14ac:dyDescent="0.25">
      <c r="AB1423" s="60">
        <v>2023</v>
      </c>
      <c r="AC1423" s="53" t="s">
        <v>58</v>
      </c>
      <c r="AD1423" s="53" t="s">
        <v>69</v>
      </c>
      <c r="AE1423" s="80">
        <v>2.3799000000000001E-2</v>
      </c>
      <c r="AG1423" s="60">
        <v>2024</v>
      </c>
      <c r="AH1423" s="53" t="s">
        <v>52</v>
      </c>
      <c r="AI1423" s="53" t="s">
        <v>73</v>
      </c>
      <c r="AJ1423" s="79">
        <v>0.37259999999999999</v>
      </c>
      <c r="AK1423" s="57">
        <f t="shared" si="46"/>
        <v>6</v>
      </c>
    </row>
    <row r="1424" spans="28:37" x14ac:dyDescent="0.25">
      <c r="AB1424" s="60">
        <v>2023</v>
      </c>
      <c r="AC1424" s="53" t="s">
        <v>58</v>
      </c>
      <c r="AD1424" s="53" t="s">
        <v>73</v>
      </c>
      <c r="AE1424" s="80">
        <v>0.37040000000000001</v>
      </c>
      <c r="AG1424" s="60">
        <v>2024</v>
      </c>
      <c r="AH1424" s="53" t="s">
        <v>56</v>
      </c>
      <c r="AI1424" s="53" t="s">
        <v>73</v>
      </c>
      <c r="AJ1424" s="79">
        <v>0.36840000000000006</v>
      </c>
      <c r="AK1424" s="57">
        <f t="shared" si="46"/>
        <v>7</v>
      </c>
    </row>
    <row r="1425" spans="28:37" x14ac:dyDescent="0.25">
      <c r="AB1425" s="60">
        <v>2023</v>
      </c>
      <c r="AC1425" s="53" t="s">
        <v>58</v>
      </c>
      <c r="AD1425" s="53" t="s">
        <v>75</v>
      </c>
      <c r="AE1425" s="80">
        <v>0.3599</v>
      </c>
      <c r="AG1425" s="60">
        <v>2024</v>
      </c>
      <c r="AH1425" s="53" t="s">
        <v>58</v>
      </c>
      <c r="AI1425" s="53" t="s">
        <v>73</v>
      </c>
      <c r="AJ1425" s="79">
        <v>0.35749999999999998</v>
      </c>
      <c r="AK1425" s="57">
        <f t="shared" si="46"/>
        <v>8</v>
      </c>
    </row>
    <row r="1426" spans="28:37" x14ac:dyDescent="0.25">
      <c r="AB1426" s="60">
        <v>2023</v>
      </c>
      <c r="AC1426" s="53" t="s">
        <v>58</v>
      </c>
      <c r="AD1426" s="53" t="s">
        <v>76</v>
      </c>
      <c r="AE1426" s="80">
        <v>1.5371999999999999</v>
      </c>
      <c r="AG1426" s="60">
        <v>2024</v>
      </c>
      <c r="AH1426" s="53" t="s">
        <v>60</v>
      </c>
      <c r="AI1426" s="53" t="s">
        <v>73</v>
      </c>
      <c r="AJ1426" s="79">
        <v>0.3513</v>
      </c>
      <c r="AK1426" s="57">
        <f t="shared" si="46"/>
        <v>9</v>
      </c>
    </row>
    <row r="1427" spans="28:37" x14ac:dyDescent="0.25">
      <c r="AB1427" s="60">
        <v>2023</v>
      </c>
      <c r="AC1427" s="53" t="s">
        <v>58</v>
      </c>
      <c r="AD1427" s="53" t="s">
        <v>78</v>
      </c>
      <c r="AE1427" s="80">
        <v>3.8616999999999999E-2</v>
      </c>
      <c r="AG1427" s="60">
        <v>2024</v>
      </c>
      <c r="AH1427" s="53" t="s">
        <v>62</v>
      </c>
      <c r="AI1427" s="53" t="s">
        <v>73</v>
      </c>
      <c r="AJ1427" s="79">
        <v>0.36349999999999999</v>
      </c>
      <c r="AK1427" s="57">
        <f t="shared" si="46"/>
        <v>10</v>
      </c>
    </row>
    <row r="1428" spans="28:37" x14ac:dyDescent="0.25">
      <c r="AB1428" s="60">
        <v>2023</v>
      </c>
      <c r="AC1428" s="53" t="s">
        <v>58</v>
      </c>
      <c r="AD1428" s="53" t="s">
        <v>79</v>
      </c>
      <c r="AE1428" s="80">
        <v>0.36759999999999998</v>
      </c>
      <c r="AG1428" s="60">
        <v>2024</v>
      </c>
      <c r="AH1428" s="53" t="s">
        <v>65</v>
      </c>
      <c r="AI1428" s="53" t="s">
        <v>73</v>
      </c>
      <c r="AJ1428" s="79">
        <v>0.3674</v>
      </c>
      <c r="AK1428" s="57">
        <f t="shared" si="46"/>
        <v>11</v>
      </c>
    </row>
    <row r="1429" spans="28:37" x14ac:dyDescent="0.25">
      <c r="AB1429" s="60">
        <v>2023</v>
      </c>
      <c r="AC1429" s="53" t="s">
        <v>58</v>
      </c>
      <c r="AD1429" s="53" t="s">
        <v>80</v>
      </c>
      <c r="AE1429" s="80">
        <v>5.6119999999999998E-5</v>
      </c>
      <c r="AG1429" s="60">
        <v>2024</v>
      </c>
      <c r="AH1429" s="53" t="s">
        <v>11</v>
      </c>
      <c r="AI1429" s="53" t="s">
        <v>73</v>
      </c>
      <c r="AJ1429" s="82">
        <v>0.37310000000000004</v>
      </c>
      <c r="AK1429" s="57">
        <f t="shared" si="46"/>
        <v>12</v>
      </c>
    </row>
    <row r="1430" spans="28:37" x14ac:dyDescent="0.25">
      <c r="AB1430" s="60">
        <v>2023</v>
      </c>
      <c r="AC1430" s="53" t="s">
        <v>60</v>
      </c>
      <c r="AD1430" s="53" t="s">
        <v>46</v>
      </c>
      <c r="AE1430" s="80">
        <v>1.4432</v>
      </c>
      <c r="AG1430" s="60">
        <v>2025</v>
      </c>
      <c r="AH1430" s="53" t="s">
        <v>8</v>
      </c>
      <c r="AI1430" s="53" t="s">
        <v>73</v>
      </c>
      <c r="AJ1430" s="79">
        <v>0.37170000000000003</v>
      </c>
      <c r="AK1430" s="57">
        <f t="shared" si="46"/>
        <v>1</v>
      </c>
    </row>
    <row r="1431" spans="28:37" x14ac:dyDescent="0.25">
      <c r="AB1431" s="60">
        <v>2023</v>
      </c>
      <c r="AC1431" s="53" t="s">
        <v>60</v>
      </c>
      <c r="AD1431" s="53" t="s">
        <v>71</v>
      </c>
      <c r="AE1431" s="80">
        <v>1.6677</v>
      </c>
      <c r="AG1431" s="60">
        <v>2025</v>
      </c>
      <c r="AH1431" s="53" t="s">
        <v>36</v>
      </c>
      <c r="AI1431" s="53" t="s">
        <v>73</v>
      </c>
      <c r="AJ1431" s="79">
        <v>0.37009999999999998</v>
      </c>
      <c r="AK1431" s="57">
        <f t="shared" si="46"/>
        <v>2</v>
      </c>
    </row>
    <row r="1432" spans="28:37" x14ac:dyDescent="0.25">
      <c r="AB1432" s="60">
        <v>2023</v>
      </c>
      <c r="AC1432" s="53" t="s">
        <v>60</v>
      </c>
      <c r="AD1432" s="53" t="s">
        <v>5</v>
      </c>
      <c r="AE1432" s="80">
        <v>1.3648</v>
      </c>
      <c r="AG1432" s="60">
        <v>2025</v>
      </c>
      <c r="AH1432" s="53" t="s">
        <v>40</v>
      </c>
      <c r="AI1432" s="53" t="s">
        <v>73</v>
      </c>
      <c r="AJ1432" s="79">
        <v>0.3679</v>
      </c>
      <c r="AK1432" s="57">
        <f t="shared" si="46"/>
        <v>3</v>
      </c>
    </row>
    <row r="1433" spans="28:37" x14ac:dyDescent="0.25">
      <c r="AB1433" s="60">
        <v>2023</v>
      </c>
      <c r="AC1433" s="53" t="s">
        <v>60</v>
      </c>
      <c r="AD1433" s="53" t="s">
        <v>33</v>
      </c>
      <c r="AE1433" s="80">
        <v>0.88120000000000009</v>
      </c>
      <c r="AG1433" s="60">
        <v>2025</v>
      </c>
      <c r="AH1433" s="53" t="s">
        <v>44</v>
      </c>
      <c r="AI1433" s="53" t="s">
        <v>73</v>
      </c>
      <c r="AJ1433" s="79">
        <v>0.35869999999999996</v>
      </c>
      <c r="AK1433" s="57">
        <f t="shared" si="46"/>
        <v>4</v>
      </c>
    </row>
    <row r="1434" spans="28:37" x14ac:dyDescent="0.25">
      <c r="AB1434" s="60">
        <v>2023</v>
      </c>
      <c r="AC1434" s="53" t="s">
        <v>60</v>
      </c>
      <c r="AD1434" s="53" t="s">
        <v>38</v>
      </c>
      <c r="AE1434" s="80">
        <v>1.0121</v>
      </c>
      <c r="AG1434" s="60">
        <v>2025</v>
      </c>
      <c r="AH1434" s="53" t="s">
        <v>48</v>
      </c>
      <c r="AI1434" s="53" t="s">
        <v>73</v>
      </c>
      <c r="AJ1434" s="79">
        <v>0.35350000000000004</v>
      </c>
      <c r="AK1434" s="57">
        <f t="shared" si="46"/>
        <v>5</v>
      </c>
    </row>
    <row r="1435" spans="28:37" x14ac:dyDescent="0.25">
      <c r="AB1435" s="60">
        <v>2023</v>
      </c>
      <c r="AC1435" s="53" t="s">
        <v>60</v>
      </c>
      <c r="AD1435" s="53" t="s">
        <v>42</v>
      </c>
      <c r="AE1435" s="80">
        <v>0.18690000000000001</v>
      </c>
      <c r="AG1435" s="60">
        <v>2025</v>
      </c>
      <c r="AH1435" s="53" t="s">
        <v>52</v>
      </c>
      <c r="AI1435" s="53" t="s">
        <v>73</v>
      </c>
      <c r="AJ1435" s="79">
        <v>0.35</v>
      </c>
      <c r="AK1435" s="57">
        <f t="shared" si="46"/>
        <v>6</v>
      </c>
    </row>
    <row r="1436" spans="28:37" x14ac:dyDescent="0.25">
      <c r="AB1436" s="60">
        <v>2023</v>
      </c>
      <c r="AC1436" s="53" t="s">
        <v>60</v>
      </c>
      <c r="AD1436" s="53" t="s">
        <v>50</v>
      </c>
      <c r="AE1436" s="80">
        <v>0.1744</v>
      </c>
      <c r="AG1436" s="60">
        <v>2025</v>
      </c>
      <c r="AH1436" s="53" t="s">
        <v>56</v>
      </c>
      <c r="AI1436" s="53" t="s">
        <v>73</v>
      </c>
      <c r="AJ1436" s="79">
        <v>0.35520000000000002</v>
      </c>
      <c r="AK1436" s="57">
        <f t="shared" si="46"/>
        <v>7</v>
      </c>
    </row>
    <row r="1437" spans="28:37" x14ac:dyDescent="0.25">
      <c r="AB1437" s="60">
        <v>2023</v>
      </c>
      <c r="AC1437" s="53" t="s">
        <v>60</v>
      </c>
      <c r="AD1437" s="53" t="s">
        <v>54</v>
      </c>
      <c r="AE1437" s="80">
        <v>1.6420000000000001E-2</v>
      </c>
      <c r="AG1437" s="60">
        <v>2025</v>
      </c>
      <c r="AH1437" s="53" t="s">
        <v>58</v>
      </c>
      <c r="AI1437" s="53" t="s">
        <v>73</v>
      </c>
      <c r="AJ1437" s="79">
        <v>0.35159999999999997</v>
      </c>
      <c r="AK1437" s="57">
        <f t="shared" si="46"/>
        <v>8</v>
      </c>
    </row>
    <row r="1438" spans="28:37" x14ac:dyDescent="0.25">
      <c r="AB1438" s="60">
        <v>2023</v>
      </c>
      <c r="AC1438" s="53" t="s">
        <v>60</v>
      </c>
      <c r="AD1438" s="53" t="s">
        <v>57</v>
      </c>
      <c r="AE1438" s="80">
        <v>8.8059999999999994E-5</v>
      </c>
      <c r="AG1438" s="60">
        <v>2025</v>
      </c>
      <c r="AH1438" s="53" t="s">
        <v>60</v>
      </c>
      <c r="AI1438" s="53" t="s">
        <v>73</v>
      </c>
      <c r="AJ1438" s="79">
        <v>0.3543</v>
      </c>
      <c r="AK1438" s="57">
        <f t="shared" si="46"/>
        <v>9</v>
      </c>
    </row>
    <row r="1439" spans="28:37" x14ac:dyDescent="0.25">
      <c r="AB1439" s="60">
        <v>2023</v>
      </c>
      <c r="AC1439" s="53" t="s">
        <v>60</v>
      </c>
      <c r="AD1439" s="53" t="s">
        <v>59</v>
      </c>
      <c r="AE1439" s="80">
        <v>9.136E-3</v>
      </c>
      <c r="AG1439" s="60">
        <v>2025</v>
      </c>
      <c r="AH1439" s="53" t="s">
        <v>62</v>
      </c>
      <c r="AI1439" s="53" t="s">
        <v>73</v>
      </c>
      <c r="AJ1439" s="79">
        <v>0.35670000000000002</v>
      </c>
      <c r="AK1439" s="57">
        <f t="shared" si="46"/>
        <v>10</v>
      </c>
    </row>
    <row r="1440" spans="28:37" x14ac:dyDescent="0.25">
      <c r="AB1440" s="60">
        <v>2023</v>
      </c>
      <c r="AC1440" s="53" t="s">
        <v>60</v>
      </c>
      <c r="AD1440" s="53" t="s">
        <v>61</v>
      </c>
      <c r="AE1440" s="80">
        <v>1.0119999999999999E-3</v>
      </c>
      <c r="AG1440" s="60">
        <v>2025</v>
      </c>
      <c r="AH1440" s="53" t="s">
        <v>65</v>
      </c>
      <c r="AI1440" s="53" t="s">
        <v>73</v>
      </c>
      <c r="AJ1440" s="79">
        <v>0.35580000000000001</v>
      </c>
      <c r="AK1440" s="57">
        <f t="shared" si="46"/>
        <v>11</v>
      </c>
    </row>
    <row r="1441" spans="28:37" x14ac:dyDescent="0.25">
      <c r="AB1441" s="60">
        <v>2023</v>
      </c>
      <c r="AC1441" s="53" t="s">
        <v>60</v>
      </c>
      <c r="AD1441" s="53" t="s">
        <v>64</v>
      </c>
      <c r="AE1441" s="80">
        <v>0.29100000000000004</v>
      </c>
      <c r="AG1441" s="60">
        <v>2025</v>
      </c>
      <c r="AH1441" s="53" t="s">
        <v>11</v>
      </c>
      <c r="AI1441" s="53" t="s">
        <v>73</v>
      </c>
      <c r="AJ1441" s="79">
        <v>0.35229999999999995</v>
      </c>
      <c r="AK1441" s="57">
        <f t="shared" si="46"/>
        <v>12</v>
      </c>
    </row>
    <row r="1442" spans="28:37" x14ac:dyDescent="0.25">
      <c r="AB1442" s="60">
        <v>2023</v>
      </c>
      <c r="AC1442" s="53" t="s">
        <v>60</v>
      </c>
      <c r="AD1442" s="53" t="s">
        <v>66</v>
      </c>
      <c r="AE1442" s="80">
        <v>4.2442000000000001E-2</v>
      </c>
      <c r="AG1442" s="60">
        <v>2018</v>
      </c>
      <c r="AH1442" s="53" t="s">
        <v>8</v>
      </c>
      <c r="AI1442" s="53" t="s">
        <v>75</v>
      </c>
      <c r="AJ1442" s="79">
        <v>0.34909999999999997</v>
      </c>
      <c r="AK1442" s="57">
        <f t="shared" si="46"/>
        <v>1</v>
      </c>
    </row>
    <row r="1443" spans="28:37" x14ac:dyDescent="0.25">
      <c r="AB1443" s="60">
        <v>2023</v>
      </c>
      <c r="AC1443" s="53" t="s">
        <v>60</v>
      </c>
      <c r="AD1443" s="53" t="s">
        <v>67</v>
      </c>
      <c r="AE1443" s="80">
        <v>0.81870000000000009</v>
      </c>
      <c r="AG1443" s="60">
        <v>2018</v>
      </c>
      <c r="AH1443" s="53" t="s">
        <v>36</v>
      </c>
      <c r="AI1443" s="53" t="s">
        <v>75</v>
      </c>
      <c r="AJ1443" s="79">
        <v>0.35350000000000004</v>
      </c>
      <c r="AK1443" s="57">
        <f t="shared" si="46"/>
        <v>2</v>
      </c>
    </row>
    <row r="1444" spans="28:37" x14ac:dyDescent="0.25">
      <c r="AB1444" s="60">
        <v>2023</v>
      </c>
      <c r="AC1444" s="53" t="s">
        <v>60</v>
      </c>
      <c r="AD1444" s="53" t="s">
        <v>69</v>
      </c>
      <c r="AE1444" s="80">
        <v>2.4060999999999999E-2</v>
      </c>
      <c r="AG1444" s="60">
        <v>2018</v>
      </c>
      <c r="AH1444" s="53" t="s">
        <v>40</v>
      </c>
      <c r="AI1444" s="53" t="s">
        <v>75</v>
      </c>
      <c r="AJ1444" s="79">
        <v>0.34979999999999994</v>
      </c>
      <c r="AK1444" s="57">
        <f t="shared" si="46"/>
        <v>3</v>
      </c>
    </row>
    <row r="1445" spans="28:37" x14ac:dyDescent="0.25">
      <c r="AB1445" s="60">
        <v>2023</v>
      </c>
      <c r="AC1445" s="53" t="s">
        <v>60</v>
      </c>
      <c r="AD1445" s="53" t="s">
        <v>73</v>
      </c>
      <c r="AE1445" s="80">
        <v>0.37430000000000002</v>
      </c>
      <c r="AG1445" s="60">
        <v>2018</v>
      </c>
      <c r="AH1445" s="53" t="s">
        <v>44</v>
      </c>
      <c r="AI1445" s="53" t="s">
        <v>75</v>
      </c>
      <c r="AJ1445" s="79">
        <v>0.35299999999999998</v>
      </c>
      <c r="AK1445" s="57">
        <f t="shared" si="46"/>
        <v>4</v>
      </c>
    </row>
    <row r="1446" spans="28:37" x14ac:dyDescent="0.25">
      <c r="AB1446" s="60">
        <v>2023</v>
      </c>
      <c r="AC1446" s="53" t="s">
        <v>60</v>
      </c>
      <c r="AD1446" s="53" t="s">
        <v>75</v>
      </c>
      <c r="AE1446" s="80">
        <v>0.3639</v>
      </c>
      <c r="AG1446" s="60">
        <v>2018</v>
      </c>
      <c r="AH1446" s="53" t="s">
        <v>48</v>
      </c>
      <c r="AI1446" s="53" t="s">
        <v>75</v>
      </c>
      <c r="AJ1446" s="79">
        <v>0.35680000000000001</v>
      </c>
      <c r="AK1446" s="57">
        <f t="shared" si="46"/>
        <v>5</v>
      </c>
    </row>
    <row r="1447" spans="28:37" x14ac:dyDescent="0.25">
      <c r="AB1447" s="60">
        <v>2023</v>
      </c>
      <c r="AC1447" s="53" t="s">
        <v>60</v>
      </c>
      <c r="AD1447" s="53" t="s">
        <v>76</v>
      </c>
      <c r="AE1447" s="80">
        <v>1.4933000000000001</v>
      </c>
      <c r="AG1447" s="60">
        <v>2018</v>
      </c>
      <c r="AH1447" s="53" t="s">
        <v>52</v>
      </c>
      <c r="AI1447" s="53" t="s">
        <v>75</v>
      </c>
      <c r="AJ1447" s="79">
        <v>0.36399999999999999</v>
      </c>
      <c r="AK1447" s="57">
        <f t="shared" si="46"/>
        <v>6</v>
      </c>
    </row>
    <row r="1448" spans="28:37" x14ac:dyDescent="0.25">
      <c r="AB1448" s="60">
        <v>2023</v>
      </c>
      <c r="AC1448" s="53" t="s">
        <v>60</v>
      </c>
      <c r="AD1448" s="53" t="s">
        <v>78</v>
      </c>
      <c r="AE1448" s="80">
        <v>3.7297999999999998E-2</v>
      </c>
      <c r="AG1448" s="60">
        <v>2018</v>
      </c>
      <c r="AH1448" s="53" t="s">
        <v>56</v>
      </c>
      <c r="AI1448" s="53" t="s">
        <v>75</v>
      </c>
      <c r="AJ1448" s="79">
        <v>0.36310000000000003</v>
      </c>
      <c r="AK1448" s="57">
        <f t="shared" si="46"/>
        <v>7</v>
      </c>
    </row>
    <row r="1449" spans="28:37" x14ac:dyDescent="0.25">
      <c r="AB1449" s="60">
        <v>2023</v>
      </c>
      <c r="AC1449" s="53" t="s">
        <v>60</v>
      </c>
      <c r="AD1449" s="53" t="s">
        <v>79</v>
      </c>
      <c r="AE1449" s="80">
        <v>0.37159999999999999</v>
      </c>
      <c r="AG1449" s="60">
        <v>2018</v>
      </c>
      <c r="AH1449" s="53" t="s">
        <v>58</v>
      </c>
      <c r="AI1449" s="53" t="s">
        <v>75</v>
      </c>
      <c r="AJ1449" s="79">
        <v>0.36479999999999996</v>
      </c>
      <c r="AK1449" s="57">
        <f t="shared" si="46"/>
        <v>8</v>
      </c>
    </row>
    <row r="1450" spans="28:37" x14ac:dyDescent="0.25">
      <c r="AB1450" s="60">
        <v>2023</v>
      </c>
      <c r="AC1450" s="53" t="s">
        <v>60</v>
      </c>
      <c r="AD1450" s="53" t="s">
        <v>80</v>
      </c>
      <c r="AE1450" s="80">
        <v>5.6100000000000002E-5</v>
      </c>
      <c r="AG1450" s="60">
        <v>2018</v>
      </c>
      <c r="AH1450" s="53" t="s">
        <v>60</v>
      </c>
      <c r="AI1450" s="53" t="s">
        <v>75</v>
      </c>
      <c r="AJ1450" s="79">
        <v>0.36450000000000005</v>
      </c>
      <c r="AK1450" s="57">
        <f t="shared" si="46"/>
        <v>9</v>
      </c>
    </row>
    <row r="1451" spans="28:37" x14ac:dyDescent="0.25">
      <c r="AB1451" s="60">
        <v>2023</v>
      </c>
      <c r="AC1451" s="53" t="s">
        <v>62</v>
      </c>
      <c r="AD1451" s="53" t="s">
        <v>46</v>
      </c>
      <c r="AE1451" s="80">
        <v>1.4481999999999999</v>
      </c>
      <c r="AG1451" s="60">
        <v>2018</v>
      </c>
      <c r="AH1451" s="53" t="s">
        <v>62</v>
      </c>
      <c r="AI1451" s="53" t="s">
        <v>75</v>
      </c>
      <c r="AJ1451" s="79">
        <v>0.36959999999999998</v>
      </c>
      <c r="AK1451" s="57">
        <f t="shared" si="46"/>
        <v>10</v>
      </c>
    </row>
    <row r="1452" spans="28:37" x14ac:dyDescent="0.25">
      <c r="AB1452" s="60">
        <v>2023</v>
      </c>
      <c r="AC1452" s="53" t="s">
        <v>62</v>
      </c>
      <c r="AD1452" s="53" t="s">
        <v>71</v>
      </c>
      <c r="AE1452" s="80">
        <v>1.6600999999999999</v>
      </c>
      <c r="AG1452" s="60">
        <v>2018</v>
      </c>
      <c r="AH1452" s="53" t="s">
        <v>65</v>
      </c>
      <c r="AI1452" s="53" t="s">
        <v>75</v>
      </c>
      <c r="AJ1452" s="79">
        <v>0.36530000000000001</v>
      </c>
      <c r="AK1452" s="57">
        <f t="shared" si="46"/>
        <v>11</v>
      </c>
    </row>
    <row r="1453" spans="28:37" x14ac:dyDescent="0.25">
      <c r="AB1453" s="60">
        <v>2023</v>
      </c>
      <c r="AC1453" s="53" t="s">
        <v>62</v>
      </c>
      <c r="AD1453" s="53" t="s">
        <v>5</v>
      </c>
      <c r="AE1453" s="80">
        <v>1.3669</v>
      </c>
      <c r="AG1453" s="60">
        <v>2018</v>
      </c>
      <c r="AH1453" s="53" t="s">
        <v>11</v>
      </c>
      <c r="AI1453" s="53" t="s">
        <v>75</v>
      </c>
      <c r="AJ1453" s="79">
        <v>0.36369999999999997</v>
      </c>
      <c r="AK1453" s="57">
        <f t="shared" si="46"/>
        <v>12</v>
      </c>
    </row>
    <row r="1454" spans="28:37" x14ac:dyDescent="0.25">
      <c r="AB1454" s="60">
        <v>2023</v>
      </c>
      <c r="AC1454" s="53" t="s">
        <v>62</v>
      </c>
      <c r="AD1454" s="53" t="s">
        <v>33</v>
      </c>
      <c r="AE1454" s="80">
        <v>0.86799999999999999</v>
      </c>
      <c r="AG1454" s="60">
        <v>2019</v>
      </c>
      <c r="AH1454" s="53" t="s">
        <v>8</v>
      </c>
      <c r="AI1454" s="53" t="s">
        <v>75</v>
      </c>
      <c r="AJ1454" s="79">
        <v>0.35899999999999999</v>
      </c>
      <c r="AK1454" s="57">
        <f t="shared" si="46"/>
        <v>1</v>
      </c>
    </row>
    <row r="1455" spans="28:37" x14ac:dyDescent="0.25">
      <c r="AB1455" s="60">
        <v>2023</v>
      </c>
      <c r="AC1455" s="53" t="s">
        <v>62</v>
      </c>
      <c r="AD1455" s="53" t="s">
        <v>38</v>
      </c>
      <c r="AE1455" s="80">
        <v>0.98719999999999997</v>
      </c>
      <c r="AG1455" s="60">
        <v>2019</v>
      </c>
      <c r="AH1455" s="53" t="s">
        <v>36</v>
      </c>
      <c r="AI1455" s="53" t="s">
        <v>75</v>
      </c>
      <c r="AJ1455" s="79">
        <v>0.35960000000000003</v>
      </c>
      <c r="AK1455" s="57">
        <f t="shared" si="46"/>
        <v>2</v>
      </c>
    </row>
    <row r="1456" spans="28:37" x14ac:dyDescent="0.25">
      <c r="AB1456" s="60">
        <v>2023</v>
      </c>
      <c r="AC1456" s="53" t="s">
        <v>62</v>
      </c>
      <c r="AD1456" s="53" t="s">
        <v>42</v>
      </c>
      <c r="AE1456" s="80">
        <v>0.18679999999999999</v>
      </c>
      <c r="AG1456" s="60">
        <v>2019</v>
      </c>
      <c r="AH1456" s="53" t="s">
        <v>40</v>
      </c>
      <c r="AI1456" s="53" t="s">
        <v>75</v>
      </c>
      <c r="AJ1456" s="79">
        <v>0.36149999999999999</v>
      </c>
      <c r="AK1456" s="57">
        <f t="shared" si="46"/>
        <v>3</v>
      </c>
    </row>
    <row r="1457" spans="28:37" x14ac:dyDescent="0.25">
      <c r="AB1457" s="60">
        <v>2023</v>
      </c>
      <c r="AC1457" s="53" t="s">
        <v>62</v>
      </c>
      <c r="AD1457" s="53" t="s">
        <v>50</v>
      </c>
      <c r="AE1457" s="80">
        <v>0.17469999999999999</v>
      </c>
      <c r="AG1457" s="60">
        <v>2019</v>
      </c>
      <c r="AH1457" s="53" t="s">
        <v>44</v>
      </c>
      <c r="AI1457" s="53" t="s">
        <v>75</v>
      </c>
      <c r="AJ1457" s="79">
        <v>0.36320000000000002</v>
      </c>
      <c r="AK1457" s="57">
        <f t="shared" si="46"/>
        <v>4</v>
      </c>
    </row>
    <row r="1458" spans="28:37" x14ac:dyDescent="0.25">
      <c r="AB1458" s="60">
        <v>2023</v>
      </c>
      <c r="AC1458" s="53" t="s">
        <v>62</v>
      </c>
      <c r="AD1458" s="53" t="s">
        <v>54</v>
      </c>
      <c r="AE1458" s="80">
        <v>1.6417999999999999E-2</v>
      </c>
      <c r="AG1458" s="60">
        <v>2019</v>
      </c>
      <c r="AH1458" s="53" t="s">
        <v>48</v>
      </c>
      <c r="AI1458" s="53" t="s">
        <v>75</v>
      </c>
      <c r="AJ1458" s="79">
        <v>0.36770000000000003</v>
      </c>
      <c r="AK1458" s="57">
        <f t="shared" si="46"/>
        <v>5</v>
      </c>
    </row>
    <row r="1459" spans="28:37" x14ac:dyDescent="0.25">
      <c r="AB1459" s="60">
        <v>2023</v>
      </c>
      <c r="AC1459" s="53" t="s">
        <v>62</v>
      </c>
      <c r="AD1459" s="53" t="s">
        <v>57</v>
      </c>
      <c r="AE1459" s="80">
        <v>8.598E-5</v>
      </c>
      <c r="AG1459" s="60">
        <v>2019</v>
      </c>
      <c r="AH1459" s="53" t="s">
        <v>52</v>
      </c>
      <c r="AI1459" s="53" t="s">
        <v>75</v>
      </c>
      <c r="AJ1459" s="79">
        <v>0.36090000000000005</v>
      </c>
      <c r="AK1459" s="57">
        <f t="shared" si="46"/>
        <v>6</v>
      </c>
    </row>
    <row r="1460" spans="28:37" x14ac:dyDescent="0.25">
      <c r="AB1460" s="60">
        <v>2023</v>
      </c>
      <c r="AC1460" s="53" t="s">
        <v>62</v>
      </c>
      <c r="AD1460" s="53" t="s">
        <v>59</v>
      </c>
      <c r="AE1460" s="80">
        <v>9.1199999999999996E-3</v>
      </c>
      <c r="AG1460" s="60">
        <v>2019</v>
      </c>
      <c r="AH1460" s="53" t="s">
        <v>56</v>
      </c>
      <c r="AI1460" s="53" t="s">
        <v>75</v>
      </c>
      <c r="AJ1460" s="79">
        <v>0.36509999999999998</v>
      </c>
      <c r="AK1460" s="57">
        <f t="shared" si="46"/>
        <v>7</v>
      </c>
    </row>
    <row r="1461" spans="28:37" x14ac:dyDescent="0.25">
      <c r="AB1461" s="60">
        <v>2023</v>
      </c>
      <c r="AC1461" s="53" t="s">
        <v>62</v>
      </c>
      <c r="AD1461" s="53" t="s">
        <v>61</v>
      </c>
      <c r="AE1461" s="80">
        <v>1.0119999999999999E-3</v>
      </c>
      <c r="AG1461" s="60">
        <v>2019</v>
      </c>
      <c r="AH1461" s="53" t="s">
        <v>58</v>
      </c>
      <c r="AI1461" s="53" t="s">
        <v>75</v>
      </c>
      <c r="AJ1461" s="79">
        <v>0.37030000000000002</v>
      </c>
      <c r="AK1461" s="57">
        <f t="shared" si="46"/>
        <v>8</v>
      </c>
    </row>
    <row r="1462" spans="28:37" x14ac:dyDescent="0.25">
      <c r="AB1462" s="60">
        <v>2023</v>
      </c>
      <c r="AC1462" s="53" t="s">
        <v>62</v>
      </c>
      <c r="AD1462" s="53" t="s">
        <v>64</v>
      </c>
      <c r="AE1462" s="80">
        <v>0.2868</v>
      </c>
      <c r="AG1462" s="60">
        <v>2019</v>
      </c>
      <c r="AH1462" s="53" t="s">
        <v>60</v>
      </c>
      <c r="AI1462" s="53" t="s">
        <v>75</v>
      </c>
      <c r="AJ1462" s="79">
        <v>0.36820000000000003</v>
      </c>
      <c r="AK1462" s="57">
        <f t="shared" si="46"/>
        <v>9</v>
      </c>
    </row>
    <row r="1463" spans="28:37" x14ac:dyDescent="0.25">
      <c r="AB1463" s="60">
        <v>2023</v>
      </c>
      <c r="AC1463" s="53" t="s">
        <v>62</v>
      </c>
      <c r="AD1463" s="53" t="s">
        <v>66</v>
      </c>
      <c r="AE1463" s="80">
        <v>4.2159000000000002E-2</v>
      </c>
      <c r="AG1463" s="60">
        <v>2019</v>
      </c>
      <c r="AH1463" s="53" t="s">
        <v>62</v>
      </c>
      <c r="AI1463" s="53" t="s">
        <v>75</v>
      </c>
      <c r="AJ1463" s="79">
        <v>0.36280000000000001</v>
      </c>
      <c r="AK1463" s="57">
        <f t="shared" si="46"/>
        <v>10</v>
      </c>
    </row>
    <row r="1464" spans="28:37" x14ac:dyDescent="0.25">
      <c r="AB1464" s="60">
        <v>2023</v>
      </c>
      <c r="AC1464" s="53" t="s">
        <v>62</v>
      </c>
      <c r="AD1464" s="53" t="s">
        <v>67</v>
      </c>
      <c r="AE1464" s="80">
        <v>0.79700000000000004</v>
      </c>
      <c r="AG1464" s="60">
        <v>2019</v>
      </c>
      <c r="AH1464" s="53" t="s">
        <v>65</v>
      </c>
      <c r="AI1464" s="53" t="s">
        <v>75</v>
      </c>
      <c r="AJ1464" s="79">
        <v>0.36430000000000001</v>
      </c>
      <c r="AK1464" s="57">
        <f t="shared" si="46"/>
        <v>11</v>
      </c>
    </row>
    <row r="1465" spans="28:37" x14ac:dyDescent="0.25">
      <c r="AB1465" s="60">
        <v>2023</v>
      </c>
      <c r="AC1465" s="53" t="s">
        <v>62</v>
      </c>
      <c r="AD1465" s="53" t="s">
        <v>69</v>
      </c>
      <c r="AE1465" s="80">
        <v>2.4051999999999997E-2</v>
      </c>
      <c r="AG1465" s="60">
        <v>2019</v>
      </c>
      <c r="AH1465" s="53" t="s">
        <v>11</v>
      </c>
      <c r="AI1465" s="53" t="s">
        <v>75</v>
      </c>
      <c r="AJ1465" s="79">
        <v>0.35909999999999997</v>
      </c>
      <c r="AK1465" s="57">
        <f t="shared" si="46"/>
        <v>12</v>
      </c>
    </row>
    <row r="1466" spans="28:37" x14ac:dyDescent="0.25">
      <c r="AB1466" s="60">
        <v>2023</v>
      </c>
      <c r="AC1466" s="53" t="s">
        <v>62</v>
      </c>
      <c r="AD1466" s="53" t="s">
        <v>73</v>
      </c>
      <c r="AE1466" s="80">
        <v>0.374</v>
      </c>
      <c r="AG1466" s="60">
        <v>2020</v>
      </c>
      <c r="AH1466" s="53" t="s">
        <v>8</v>
      </c>
      <c r="AI1466" s="53" t="s">
        <v>75</v>
      </c>
      <c r="AJ1466" s="80">
        <v>0.36299999999999999</v>
      </c>
      <c r="AK1466" s="57">
        <f t="shared" si="46"/>
        <v>1</v>
      </c>
    </row>
    <row r="1467" spans="28:37" x14ac:dyDescent="0.25">
      <c r="AB1467" s="60">
        <v>2023</v>
      </c>
      <c r="AC1467" s="53" t="s">
        <v>62</v>
      </c>
      <c r="AD1467" s="53" t="s">
        <v>75</v>
      </c>
      <c r="AE1467" s="80">
        <v>0.36430000000000001</v>
      </c>
      <c r="AG1467" s="60">
        <v>2020</v>
      </c>
      <c r="AH1467" s="53" t="s">
        <v>36</v>
      </c>
      <c r="AI1467" s="53" t="s">
        <v>75</v>
      </c>
      <c r="AJ1467" s="80">
        <v>0.37240000000000001</v>
      </c>
      <c r="AK1467" s="57">
        <f t="shared" si="46"/>
        <v>2</v>
      </c>
    </row>
    <row r="1468" spans="28:37" x14ac:dyDescent="0.25">
      <c r="AB1468" s="60">
        <v>2023</v>
      </c>
      <c r="AC1468" s="53" t="s">
        <v>62</v>
      </c>
      <c r="AD1468" s="53" t="s">
        <v>76</v>
      </c>
      <c r="AE1468" s="80">
        <v>1.514</v>
      </c>
      <c r="AG1468" s="60">
        <v>2020</v>
      </c>
      <c r="AH1468" s="53" t="s">
        <v>40</v>
      </c>
      <c r="AI1468" s="53" t="s">
        <v>75</v>
      </c>
      <c r="AJ1468" s="80">
        <v>0.37920000000000004</v>
      </c>
      <c r="AK1468" s="57">
        <f t="shared" si="46"/>
        <v>3</v>
      </c>
    </row>
    <row r="1469" spans="28:37" x14ac:dyDescent="0.25">
      <c r="AB1469" s="60">
        <v>2023</v>
      </c>
      <c r="AC1469" s="53" t="s">
        <v>62</v>
      </c>
      <c r="AD1469" s="53" t="s">
        <v>78</v>
      </c>
      <c r="AE1469" s="80">
        <v>3.7884000000000001E-2</v>
      </c>
      <c r="AG1469" s="60">
        <v>2020</v>
      </c>
      <c r="AH1469" s="53" t="s">
        <v>44</v>
      </c>
      <c r="AI1469" s="53" t="s">
        <v>75</v>
      </c>
      <c r="AJ1469" s="80">
        <v>0.37530000000000002</v>
      </c>
      <c r="AK1469" s="57">
        <f t="shared" si="46"/>
        <v>4</v>
      </c>
    </row>
    <row r="1470" spans="28:37" x14ac:dyDescent="0.25">
      <c r="AB1470" s="60">
        <v>2023</v>
      </c>
      <c r="AC1470" s="53" t="s">
        <v>62</v>
      </c>
      <c r="AD1470" s="53" t="s">
        <v>79</v>
      </c>
      <c r="AE1470" s="80">
        <v>0.37209999999999999</v>
      </c>
      <c r="AG1470" s="60">
        <v>2020</v>
      </c>
      <c r="AH1470" s="53" t="s">
        <v>48</v>
      </c>
      <c r="AI1470" s="53" t="s">
        <v>75</v>
      </c>
      <c r="AJ1470" s="79">
        <v>0.3765</v>
      </c>
      <c r="AK1470" s="57">
        <f t="shared" si="46"/>
        <v>5</v>
      </c>
    </row>
    <row r="1471" spans="28:37" x14ac:dyDescent="0.25">
      <c r="AB1471" s="60">
        <v>2023</v>
      </c>
      <c r="AC1471" s="53" t="s">
        <v>62</v>
      </c>
      <c r="AD1471" s="53" t="s">
        <v>80</v>
      </c>
      <c r="AE1471" s="80">
        <v>5.5640000000000003E-5</v>
      </c>
      <c r="AG1471" s="60">
        <v>2020</v>
      </c>
      <c r="AH1471" s="53" t="s">
        <v>52</v>
      </c>
      <c r="AI1471" s="53" t="s">
        <v>75</v>
      </c>
      <c r="AJ1471" s="80">
        <v>0.37140000000000001</v>
      </c>
      <c r="AK1471" s="57">
        <f t="shared" si="46"/>
        <v>6</v>
      </c>
    </row>
    <row r="1472" spans="28:37" x14ac:dyDescent="0.25">
      <c r="AB1472" s="60">
        <v>2023</v>
      </c>
      <c r="AC1472" s="53" t="s">
        <v>65</v>
      </c>
      <c r="AD1472" s="53" t="s">
        <v>46</v>
      </c>
      <c r="AE1472" s="80">
        <v>1.4612000000000001</v>
      </c>
      <c r="AG1472" s="60">
        <v>2020</v>
      </c>
      <c r="AH1472" s="53" t="s">
        <v>56</v>
      </c>
      <c r="AI1472" s="53" t="s">
        <v>75</v>
      </c>
      <c r="AJ1472" s="79">
        <v>0.36659999999999998</v>
      </c>
      <c r="AK1472" s="57">
        <f t="shared" si="46"/>
        <v>7</v>
      </c>
    </row>
    <row r="1473" spans="28:37" x14ac:dyDescent="0.25">
      <c r="AB1473" s="60">
        <v>2023</v>
      </c>
      <c r="AC1473" s="53" t="s">
        <v>65</v>
      </c>
      <c r="AD1473" s="53" t="s">
        <v>71</v>
      </c>
      <c r="AE1473" s="80">
        <v>1.6909000000000001</v>
      </c>
      <c r="AG1473" s="60">
        <v>2020</v>
      </c>
      <c r="AH1473" s="53" t="s">
        <v>58</v>
      </c>
      <c r="AI1473" s="53" t="s">
        <v>75</v>
      </c>
      <c r="AJ1473" s="79">
        <v>0.36210000000000003</v>
      </c>
      <c r="AK1473" s="57">
        <f t="shared" si="46"/>
        <v>8</v>
      </c>
    </row>
    <row r="1474" spans="28:37" x14ac:dyDescent="0.25">
      <c r="AB1474" s="60">
        <v>2023</v>
      </c>
      <c r="AC1474" s="53" t="s">
        <v>65</v>
      </c>
      <c r="AD1474" s="53" t="s">
        <v>5</v>
      </c>
      <c r="AE1474" s="80">
        <v>1.3315999999999999</v>
      </c>
      <c r="AG1474" s="60">
        <v>2020</v>
      </c>
      <c r="AH1474" s="53" t="s">
        <v>60</v>
      </c>
      <c r="AI1474" s="53" t="s">
        <v>75</v>
      </c>
      <c r="AJ1474" s="79">
        <v>0.36499999999999999</v>
      </c>
      <c r="AK1474" s="57">
        <f t="shared" ref="AK1474:AK1537" si="47">VLOOKUP(AH1474,AM:AN,2,FALSE)</f>
        <v>9</v>
      </c>
    </row>
    <row r="1475" spans="28:37" x14ac:dyDescent="0.25">
      <c r="AB1475" s="60">
        <v>2023</v>
      </c>
      <c r="AC1475" s="53" t="s">
        <v>65</v>
      </c>
      <c r="AD1475" s="53" t="s">
        <v>33</v>
      </c>
      <c r="AE1475" s="80">
        <v>0.88370000000000004</v>
      </c>
      <c r="AG1475" s="60">
        <v>2020</v>
      </c>
      <c r="AH1475" s="53" t="s">
        <v>62</v>
      </c>
      <c r="AI1475" s="53" t="s">
        <v>75</v>
      </c>
      <c r="AJ1475" s="79">
        <v>0.36359999999999998</v>
      </c>
      <c r="AK1475" s="57">
        <f t="shared" si="47"/>
        <v>10</v>
      </c>
    </row>
    <row r="1476" spans="28:37" x14ac:dyDescent="0.25">
      <c r="AB1476" s="60">
        <v>2023</v>
      </c>
      <c r="AC1476" s="53" t="s">
        <v>65</v>
      </c>
      <c r="AD1476" s="53" t="s">
        <v>38</v>
      </c>
      <c r="AE1476" s="80">
        <v>0.98060000000000003</v>
      </c>
      <c r="AG1476" s="60">
        <v>2020</v>
      </c>
      <c r="AH1476" s="53" t="s">
        <v>65</v>
      </c>
      <c r="AI1476" s="53" t="s">
        <v>75</v>
      </c>
      <c r="AJ1476" s="79">
        <v>0.35659999999999997</v>
      </c>
      <c r="AK1476" s="57">
        <f t="shared" si="47"/>
        <v>11</v>
      </c>
    </row>
    <row r="1477" spans="28:37" x14ac:dyDescent="0.25">
      <c r="AB1477" s="60">
        <v>2023</v>
      </c>
      <c r="AC1477" s="53" t="s">
        <v>65</v>
      </c>
      <c r="AD1477" s="53" t="s">
        <v>42</v>
      </c>
      <c r="AE1477" s="80">
        <v>0.18690000000000001</v>
      </c>
      <c r="AG1477" s="60">
        <v>2020</v>
      </c>
      <c r="AH1477" s="53" t="s">
        <v>11</v>
      </c>
      <c r="AI1477" s="53" t="s">
        <v>75</v>
      </c>
      <c r="AJ1477" s="79">
        <v>0.35249999999999998</v>
      </c>
      <c r="AK1477" s="57">
        <f t="shared" si="47"/>
        <v>12</v>
      </c>
    </row>
    <row r="1478" spans="28:37" x14ac:dyDescent="0.25">
      <c r="AB1478" s="60">
        <v>2023</v>
      </c>
      <c r="AC1478" s="53" t="s">
        <v>65</v>
      </c>
      <c r="AD1478" s="53" t="s">
        <v>50</v>
      </c>
      <c r="AE1478" s="80">
        <v>0.17050000000000001</v>
      </c>
      <c r="AG1478" s="60">
        <v>2021</v>
      </c>
      <c r="AH1478" s="53" t="s">
        <v>8</v>
      </c>
      <c r="AI1478" s="53" t="s">
        <v>75</v>
      </c>
      <c r="AJ1478" s="81">
        <v>0.35499999999999998</v>
      </c>
      <c r="AK1478" s="57">
        <f t="shared" si="47"/>
        <v>1</v>
      </c>
    </row>
    <row r="1479" spans="28:37" x14ac:dyDescent="0.25">
      <c r="AB1479" s="60">
        <v>2023</v>
      </c>
      <c r="AC1479" s="53" t="s">
        <v>65</v>
      </c>
      <c r="AD1479" s="53" t="s">
        <v>54</v>
      </c>
      <c r="AE1479" s="80">
        <v>1.5984000000000002E-2</v>
      </c>
      <c r="AG1479" s="60">
        <v>2021</v>
      </c>
      <c r="AH1479" s="53" t="s">
        <v>36</v>
      </c>
      <c r="AI1479" s="53" t="s">
        <v>75</v>
      </c>
      <c r="AJ1479" s="81">
        <v>0.35399999999999998</v>
      </c>
      <c r="AK1479" s="57">
        <f t="shared" si="47"/>
        <v>2</v>
      </c>
    </row>
    <row r="1480" spans="28:37" x14ac:dyDescent="0.25">
      <c r="AB1480" s="60">
        <v>2023</v>
      </c>
      <c r="AC1480" s="53" t="s">
        <v>65</v>
      </c>
      <c r="AD1480" s="53" t="s">
        <v>57</v>
      </c>
      <c r="AE1480" s="80">
        <v>8.5929999999999999E-5</v>
      </c>
      <c r="AG1480" s="60">
        <v>2021</v>
      </c>
      <c r="AH1480" s="53" t="s">
        <v>40</v>
      </c>
      <c r="AI1480" s="53" t="s">
        <v>75</v>
      </c>
      <c r="AJ1480" s="81">
        <v>0.35920000000000002</v>
      </c>
      <c r="AK1480" s="57">
        <f t="shared" si="47"/>
        <v>3</v>
      </c>
    </row>
    <row r="1481" spans="28:37" x14ac:dyDescent="0.25">
      <c r="AB1481" s="60">
        <v>2023</v>
      </c>
      <c r="AC1481" s="53" t="s">
        <v>65</v>
      </c>
      <c r="AD1481" s="53" t="s">
        <v>59</v>
      </c>
      <c r="AE1481" s="80">
        <v>9.0519999999999993E-3</v>
      </c>
      <c r="AG1481" s="60">
        <v>2021</v>
      </c>
      <c r="AH1481" s="53" t="s">
        <v>44</v>
      </c>
      <c r="AI1481" s="53" t="s">
        <v>75</v>
      </c>
      <c r="AJ1481" s="81">
        <v>0.35359999999999997</v>
      </c>
      <c r="AK1481" s="57">
        <f t="shared" si="47"/>
        <v>4</v>
      </c>
    </row>
    <row r="1482" spans="28:37" x14ac:dyDescent="0.25">
      <c r="AB1482" s="60">
        <v>2023</v>
      </c>
      <c r="AC1482" s="53" t="s">
        <v>65</v>
      </c>
      <c r="AD1482" s="53" t="s">
        <v>61</v>
      </c>
      <c r="AE1482" s="80">
        <v>1.0330000000000001E-3</v>
      </c>
      <c r="AG1482" s="60">
        <v>2021</v>
      </c>
      <c r="AH1482" s="53" t="s">
        <v>48</v>
      </c>
      <c r="AI1482" s="53" t="s">
        <v>75</v>
      </c>
      <c r="AJ1482" s="81">
        <v>0.35259999999999997</v>
      </c>
      <c r="AK1482" s="57">
        <f t="shared" si="47"/>
        <v>5</v>
      </c>
    </row>
    <row r="1483" spans="28:37" x14ac:dyDescent="0.25">
      <c r="AB1483" s="60">
        <v>2023</v>
      </c>
      <c r="AC1483" s="53" t="s">
        <v>65</v>
      </c>
      <c r="AD1483" s="53" t="s">
        <v>64</v>
      </c>
      <c r="AE1483" s="80">
        <v>0.28620000000000001</v>
      </c>
      <c r="AG1483" s="60">
        <v>2021</v>
      </c>
      <c r="AH1483" s="53" t="s">
        <v>52</v>
      </c>
      <c r="AI1483" s="53" t="s">
        <v>75</v>
      </c>
      <c r="AJ1483" s="81">
        <v>0.35850000000000004</v>
      </c>
      <c r="AK1483" s="57">
        <f t="shared" si="47"/>
        <v>6</v>
      </c>
    </row>
    <row r="1484" spans="28:37" x14ac:dyDescent="0.25">
      <c r="AB1484" s="60">
        <v>2023</v>
      </c>
      <c r="AC1484" s="53" t="s">
        <v>65</v>
      </c>
      <c r="AD1484" s="53" t="s">
        <v>66</v>
      </c>
      <c r="AE1484" s="80">
        <v>4.2630999999999995E-2</v>
      </c>
      <c r="AG1484" s="60">
        <v>2021</v>
      </c>
      <c r="AH1484" s="53" t="s">
        <v>56</v>
      </c>
      <c r="AI1484" s="53" t="s">
        <v>75</v>
      </c>
      <c r="AJ1484" s="80">
        <v>0.36080000000000001</v>
      </c>
      <c r="AK1484" s="57">
        <f t="shared" si="47"/>
        <v>7</v>
      </c>
    </row>
    <row r="1485" spans="28:37" x14ac:dyDescent="0.25">
      <c r="AB1485" s="60">
        <v>2023</v>
      </c>
      <c r="AC1485" s="53" t="s">
        <v>65</v>
      </c>
      <c r="AD1485" s="53" t="s">
        <v>67</v>
      </c>
      <c r="AE1485" s="80">
        <v>0.82279999999999998</v>
      </c>
      <c r="AG1485" s="60">
        <v>2021</v>
      </c>
      <c r="AH1485" s="53" t="s">
        <v>58</v>
      </c>
      <c r="AI1485" s="53" t="s">
        <v>75</v>
      </c>
      <c r="AJ1485" s="80">
        <v>0.35850000000000004</v>
      </c>
      <c r="AK1485" s="57">
        <f t="shared" si="47"/>
        <v>8</v>
      </c>
    </row>
    <row r="1486" spans="28:37" x14ac:dyDescent="0.25">
      <c r="AB1486" s="60">
        <v>2023</v>
      </c>
      <c r="AC1486" s="53" t="s">
        <v>65</v>
      </c>
      <c r="AD1486" s="53" t="s">
        <v>69</v>
      </c>
      <c r="AE1486" s="80">
        <v>2.4011000000000001E-2</v>
      </c>
      <c r="AG1486" s="60">
        <v>2021</v>
      </c>
      <c r="AH1486" s="53" t="s">
        <v>60</v>
      </c>
      <c r="AI1486" s="53" t="s">
        <v>75</v>
      </c>
      <c r="AJ1486" s="80">
        <v>0.3629</v>
      </c>
      <c r="AK1486" s="57">
        <f t="shared" si="47"/>
        <v>9</v>
      </c>
    </row>
    <row r="1487" spans="28:37" x14ac:dyDescent="0.25">
      <c r="AB1487" s="60">
        <v>2023</v>
      </c>
      <c r="AC1487" s="53" t="s">
        <v>65</v>
      </c>
      <c r="AD1487" s="53" t="s">
        <v>73</v>
      </c>
      <c r="AE1487" s="80">
        <v>0.36520000000000002</v>
      </c>
      <c r="AG1487" s="60">
        <v>2021</v>
      </c>
      <c r="AH1487" s="53" t="s">
        <v>62</v>
      </c>
      <c r="AI1487" s="53" t="s">
        <v>75</v>
      </c>
      <c r="AJ1487" s="80">
        <v>0.35840000000000005</v>
      </c>
      <c r="AK1487" s="57">
        <f t="shared" si="47"/>
        <v>10</v>
      </c>
    </row>
    <row r="1488" spans="28:37" x14ac:dyDescent="0.25">
      <c r="AB1488" s="60">
        <v>2023</v>
      </c>
      <c r="AC1488" s="53" t="s">
        <v>65</v>
      </c>
      <c r="AD1488" s="53" t="s">
        <v>75</v>
      </c>
      <c r="AE1488" s="80">
        <v>0.35499999999999998</v>
      </c>
      <c r="AG1488" s="60">
        <v>2021</v>
      </c>
      <c r="AH1488" s="53" t="s">
        <v>65</v>
      </c>
      <c r="AI1488" s="53" t="s">
        <v>75</v>
      </c>
      <c r="AJ1488" s="80">
        <v>0.36479999999999996</v>
      </c>
      <c r="AK1488" s="57">
        <f t="shared" si="47"/>
        <v>11</v>
      </c>
    </row>
    <row r="1489" spans="28:37" x14ac:dyDescent="0.25">
      <c r="AB1489" s="60">
        <v>2023</v>
      </c>
      <c r="AC1489" s="53" t="s">
        <v>65</v>
      </c>
      <c r="AD1489" s="53" t="s">
        <v>76</v>
      </c>
      <c r="AE1489" s="80">
        <v>1.526</v>
      </c>
      <c r="AG1489" s="60">
        <v>2021</v>
      </c>
      <c r="AH1489" s="53" t="s">
        <v>11</v>
      </c>
      <c r="AI1489" s="53" t="s">
        <v>75</v>
      </c>
      <c r="AJ1489" s="80">
        <v>0.36</v>
      </c>
      <c r="AK1489" s="57">
        <f t="shared" si="47"/>
        <v>12</v>
      </c>
    </row>
    <row r="1490" spans="28:37" x14ac:dyDescent="0.25">
      <c r="AB1490" s="60">
        <v>2023</v>
      </c>
      <c r="AC1490" s="53" t="s">
        <v>65</v>
      </c>
      <c r="AD1490" s="53" t="s">
        <v>78</v>
      </c>
      <c r="AE1490" s="80">
        <v>3.8158999999999998E-2</v>
      </c>
      <c r="AG1490" s="60">
        <v>2022</v>
      </c>
      <c r="AH1490" s="53" t="s">
        <v>8</v>
      </c>
      <c r="AI1490" s="53" t="s">
        <v>75</v>
      </c>
      <c r="AJ1490" s="80">
        <v>0.36130000000000001</v>
      </c>
      <c r="AK1490" s="57">
        <f t="shared" si="47"/>
        <v>1</v>
      </c>
    </row>
    <row r="1491" spans="28:37" x14ac:dyDescent="0.25">
      <c r="AB1491" s="60">
        <v>2023</v>
      </c>
      <c r="AC1491" s="53" t="s">
        <v>65</v>
      </c>
      <c r="AD1491" s="53" t="s">
        <v>79</v>
      </c>
      <c r="AE1491" s="80">
        <v>0.36259999999999998</v>
      </c>
      <c r="AG1491" s="60">
        <v>2022</v>
      </c>
      <c r="AH1491" s="53" t="s">
        <v>36</v>
      </c>
      <c r="AI1491" s="53" t="s">
        <v>75</v>
      </c>
      <c r="AJ1491" s="80">
        <v>0.3624</v>
      </c>
      <c r="AK1491" s="57">
        <f t="shared" si="47"/>
        <v>2</v>
      </c>
    </row>
    <row r="1492" spans="28:37" x14ac:dyDescent="0.25">
      <c r="AB1492" s="60">
        <v>2023</v>
      </c>
      <c r="AC1492" s="53" t="s">
        <v>65</v>
      </c>
      <c r="AD1492" s="53" t="s">
        <v>80</v>
      </c>
      <c r="AE1492" s="80">
        <v>5.4869999999999995E-5</v>
      </c>
      <c r="AG1492" s="60">
        <v>2022</v>
      </c>
      <c r="AH1492" s="53" t="s">
        <v>40</v>
      </c>
      <c r="AI1492" s="53" t="s">
        <v>75</v>
      </c>
      <c r="AJ1492" s="80">
        <v>0.36070000000000002</v>
      </c>
      <c r="AK1492" s="57">
        <f t="shared" si="47"/>
        <v>3</v>
      </c>
    </row>
    <row r="1493" spans="28:37" x14ac:dyDescent="0.25">
      <c r="AB1493" s="60">
        <v>2023</v>
      </c>
      <c r="AC1493" s="53" t="s">
        <v>11</v>
      </c>
      <c r="AD1493" s="53" t="s">
        <v>46</v>
      </c>
      <c r="AE1493" s="80">
        <v>1.4590000000000001</v>
      </c>
      <c r="AG1493" s="60">
        <v>2022</v>
      </c>
      <c r="AH1493" s="53" t="s">
        <v>44</v>
      </c>
      <c r="AI1493" s="53" t="s">
        <v>75</v>
      </c>
      <c r="AJ1493" s="80">
        <v>0.36920000000000003</v>
      </c>
      <c r="AK1493" s="57">
        <f t="shared" si="47"/>
        <v>4</v>
      </c>
    </row>
    <row r="1494" spans="28:37" x14ac:dyDescent="0.25">
      <c r="AB1494" s="60">
        <v>2023</v>
      </c>
      <c r="AC1494" s="53" t="s">
        <v>11</v>
      </c>
      <c r="AD1494" s="53" t="s">
        <v>71</v>
      </c>
      <c r="AE1494" s="80">
        <v>1.6795</v>
      </c>
      <c r="AG1494" s="60">
        <v>2022</v>
      </c>
      <c r="AH1494" s="53" t="s">
        <v>48</v>
      </c>
      <c r="AI1494" s="53" t="s">
        <v>75</v>
      </c>
      <c r="AJ1494" s="80">
        <v>0.36520000000000002</v>
      </c>
      <c r="AK1494" s="57">
        <f t="shared" si="47"/>
        <v>5</v>
      </c>
    </row>
    <row r="1495" spans="28:37" x14ac:dyDescent="0.25">
      <c r="AB1495" s="60">
        <v>2023</v>
      </c>
      <c r="AC1495" s="53" t="s">
        <v>11</v>
      </c>
      <c r="AD1495" s="53" t="s">
        <v>5</v>
      </c>
      <c r="AE1495" s="80">
        <v>1.3186</v>
      </c>
      <c r="AG1495" s="60">
        <v>2022</v>
      </c>
      <c r="AH1495" s="53" t="s">
        <v>52</v>
      </c>
      <c r="AI1495" s="53" t="s">
        <v>75</v>
      </c>
      <c r="AJ1495" s="80">
        <v>0.37090000000000001</v>
      </c>
      <c r="AK1495" s="57">
        <f t="shared" si="47"/>
        <v>6</v>
      </c>
    </row>
    <row r="1496" spans="28:37" x14ac:dyDescent="0.25">
      <c r="AB1496" s="60">
        <v>2023</v>
      </c>
      <c r="AC1496" s="53" t="s">
        <v>11</v>
      </c>
      <c r="AD1496" s="53" t="s">
        <v>33</v>
      </c>
      <c r="AE1496" s="80">
        <v>0.90159999999999996</v>
      </c>
      <c r="AG1496" s="60">
        <v>2022</v>
      </c>
      <c r="AH1496" s="53" t="s">
        <v>56</v>
      </c>
      <c r="AI1496" s="53" t="s">
        <v>75</v>
      </c>
      <c r="AJ1496" s="80">
        <v>0.36700000000000005</v>
      </c>
      <c r="AK1496" s="57">
        <f t="shared" si="47"/>
        <v>7</v>
      </c>
    </row>
    <row r="1497" spans="28:37" x14ac:dyDescent="0.25">
      <c r="AB1497" s="60">
        <v>2023</v>
      </c>
      <c r="AC1497" s="53" t="s">
        <v>11</v>
      </c>
      <c r="AD1497" s="53" t="s">
        <v>38</v>
      </c>
      <c r="AE1497" s="80">
        <v>0.99690000000000001</v>
      </c>
      <c r="AG1497" s="60">
        <v>2022</v>
      </c>
      <c r="AH1497" s="53" t="s">
        <v>58</v>
      </c>
      <c r="AI1497" s="53" t="s">
        <v>75</v>
      </c>
      <c r="AJ1497" s="80">
        <v>0.37140000000000001</v>
      </c>
      <c r="AK1497" s="57">
        <f t="shared" si="47"/>
        <v>8</v>
      </c>
    </row>
    <row r="1498" spans="28:37" x14ac:dyDescent="0.25">
      <c r="AB1498" s="60">
        <v>2023</v>
      </c>
      <c r="AC1498" s="53" t="s">
        <v>11</v>
      </c>
      <c r="AD1498" s="53" t="s">
        <v>42</v>
      </c>
      <c r="AE1498" s="80">
        <v>0.18579999999999999</v>
      </c>
      <c r="AG1498" s="60">
        <v>2022</v>
      </c>
      <c r="AH1498" s="53" t="s">
        <v>60</v>
      </c>
      <c r="AI1498" s="53" t="s">
        <v>75</v>
      </c>
      <c r="AJ1498" s="80">
        <v>0.38150000000000001</v>
      </c>
      <c r="AK1498" s="57">
        <f t="shared" si="47"/>
        <v>9</v>
      </c>
    </row>
    <row r="1499" spans="28:37" x14ac:dyDescent="0.25">
      <c r="AB1499" s="60">
        <v>2023</v>
      </c>
      <c r="AC1499" s="53" t="s">
        <v>11</v>
      </c>
      <c r="AD1499" s="53" t="s">
        <v>50</v>
      </c>
      <c r="AE1499" s="80">
        <v>0.16879999999999998</v>
      </c>
      <c r="AG1499" s="60">
        <v>2022</v>
      </c>
      <c r="AH1499" s="53" t="s">
        <v>62</v>
      </c>
      <c r="AI1499" s="53" t="s">
        <v>75</v>
      </c>
      <c r="AJ1499" s="80">
        <v>0.37549999999999994</v>
      </c>
      <c r="AK1499" s="57">
        <f t="shared" si="47"/>
        <v>10</v>
      </c>
    </row>
    <row r="1500" spans="28:37" x14ac:dyDescent="0.25">
      <c r="AB1500" s="60">
        <v>2023</v>
      </c>
      <c r="AC1500" s="53" t="s">
        <v>11</v>
      </c>
      <c r="AD1500" s="53" t="s">
        <v>54</v>
      </c>
      <c r="AE1500" s="80">
        <v>1.5859000000000002E-2</v>
      </c>
      <c r="AG1500" s="60">
        <v>2022</v>
      </c>
      <c r="AH1500" s="53" t="s">
        <v>65</v>
      </c>
      <c r="AI1500" s="53" t="s">
        <v>75</v>
      </c>
      <c r="AJ1500" s="80">
        <v>0.36509999999999998</v>
      </c>
      <c r="AK1500" s="57">
        <f t="shared" si="47"/>
        <v>11</v>
      </c>
    </row>
    <row r="1501" spans="28:37" x14ac:dyDescent="0.25">
      <c r="AB1501" s="60">
        <v>2023</v>
      </c>
      <c r="AC1501" s="53" t="s">
        <v>11</v>
      </c>
      <c r="AD1501" s="53" t="s">
        <v>57</v>
      </c>
      <c r="AE1501" s="80">
        <v>8.5359999999999996E-5</v>
      </c>
      <c r="AG1501" s="60">
        <v>2022</v>
      </c>
      <c r="AH1501" s="53" t="s">
        <v>11</v>
      </c>
      <c r="AI1501" s="53" t="s">
        <v>75</v>
      </c>
      <c r="AJ1501" s="79">
        <v>0.35759999999999997</v>
      </c>
      <c r="AK1501" s="57">
        <f t="shared" si="47"/>
        <v>12</v>
      </c>
    </row>
    <row r="1502" spans="28:37" x14ac:dyDescent="0.25">
      <c r="AB1502" s="60">
        <v>2023</v>
      </c>
      <c r="AC1502" s="53" t="s">
        <v>11</v>
      </c>
      <c r="AD1502" s="53" t="s">
        <v>59</v>
      </c>
      <c r="AE1502" s="80">
        <v>9.3189999999999992E-3</v>
      </c>
      <c r="AG1502" s="60">
        <v>2023</v>
      </c>
      <c r="AH1502" s="53" t="s">
        <v>8</v>
      </c>
      <c r="AI1502" s="53" t="s">
        <v>75</v>
      </c>
      <c r="AJ1502" s="80">
        <v>0.35009999999999997</v>
      </c>
      <c r="AK1502" s="57">
        <f t="shared" si="47"/>
        <v>1</v>
      </c>
    </row>
    <row r="1503" spans="28:37" x14ac:dyDescent="0.25">
      <c r="AB1503" s="60">
        <v>2023</v>
      </c>
      <c r="AC1503" s="53" t="s">
        <v>11</v>
      </c>
      <c r="AD1503" s="53" t="s">
        <v>61</v>
      </c>
      <c r="AE1503" s="80">
        <v>1.0219999999999999E-3</v>
      </c>
      <c r="AG1503" s="60">
        <v>2023</v>
      </c>
      <c r="AH1503" s="53" t="s">
        <v>36</v>
      </c>
      <c r="AI1503" s="53" t="s">
        <v>75</v>
      </c>
      <c r="AJ1503" s="80">
        <v>0.35920000000000002</v>
      </c>
      <c r="AK1503" s="57">
        <f t="shared" si="47"/>
        <v>2</v>
      </c>
    </row>
    <row r="1504" spans="28:37" x14ac:dyDescent="0.25">
      <c r="AB1504" s="60">
        <v>2023</v>
      </c>
      <c r="AC1504" s="53" t="s">
        <v>11</v>
      </c>
      <c r="AD1504" s="53" t="s">
        <v>64</v>
      </c>
      <c r="AE1504" s="80">
        <v>0.28720000000000001</v>
      </c>
      <c r="AG1504" s="60">
        <v>2023</v>
      </c>
      <c r="AH1504" s="53" t="s">
        <v>40</v>
      </c>
      <c r="AI1504" s="53" t="s">
        <v>75</v>
      </c>
      <c r="AJ1504" s="80">
        <v>0.35350000000000004</v>
      </c>
      <c r="AK1504" s="57">
        <f t="shared" si="47"/>
        <v>3</v>
      </c>
    </row>
    <row r="1505" spans="28:37" x14ac:dyDescent="0.25">
      <c r="AB1505" s="60">
        <v>2023</v>
      </c>
      <c r="AC1505" s="53" t="s">
        <v>11</v>
      </c>
      <c r="AD1505" s="53" t="s">
        <v>66</v>
      </c>
      <c r="AE1505" s="80">
        <v>4.2910000000000004E-2</v>
      </c>
      <c r="AG1505" s="60">
        <v>2023</v>
      </c>
      <c r="AH1505" s="53" t="s">
        <v>44</v>
      </c>
      <c r="AI1505" s="53" t="s">
        <v>75</v>
      </c>
      <c r="AJ1505" s="80">
        <v>0.35560000000000003</v>
      </c>
      <c r="AK1505" s="57">
        <f t="shared" si="47"/>
        <v>4</v>
      </c>
    </row>
    <row r="1506" spans="28:37" x14ac:dyDescent="0.25">
      <c r="AB1506" s="60">
        <v>2023</v>
      </c>
      <c r="AC1506" s="53" t="s">
        <v>11</v>
      </c>
      <c r="AD1506" s="53" t="s">
        <v>67</v>
      </c>
      <c r="AE1506" s="80">
        <v>0.83700000000000008</v>
      </c>
      <c r="AG1506" s="60">
        <v>2023</v>
      </c>
      <c r="AH1506" s="53" t="s">
        <v>48</v>
      </c>
      <c r="AI1506" s="53" t="s">
        <v>75</v>
      </c>
      <c r="AJ1506" s="80">
        <v>0.36099999999999999</v>
      </c>
      <c r="AK1506" s="57">
        <f t="shared" si="47"/>
        <v>5</v>
      </c>
    </row>
    <row r="1507" spans="28:37" x14ac:dyDescent="0.25">
      <c r="AB1507" s="60">
        <v>2023</v>
      </c>
      <c r="AC1507" s="53" t="s">
        <v>11</v>
      </c>
      <c r="AD1507" s="53" t="s">
        <v>69</v>
      </c>
      <c r="AE1507" s="80">
        <v>2.3772999999999999E-2</v>
      </c>
      <c r="AG1507" s="60">
        <v>2023</v>
      </c>
      <c r="AH1507" s="53" t="s">
        <v>52</v>
      </c>
      <c r="AI1507" s="53" t="s">
        <v>75</v>
      </c>
      <c r="AJ1507" s="80">
        <v>0.36149999999999999</v>
      </c>
      <c r="AK1507" s="57">
        <f t="shared" si="47"/>
        <v>6</v>
      </c>
    </row>
    <row r="1508" spans="28:37" x14ac:dyDescent="0.25">
      <c r="AB1508" s="60">
        <v>2023</v>
      </c>
      <c r="AC1508" s="53" t="s">
        <v>11</v>
      </c>
      <c r="AD1508" s="53" t="s">
        <v>73</v>
      </c>
      <c r="AE1508" s="80">
        <v>0.36200000000000004</v>
      </c>
      <c r="AG1508" s="60">
        <v>2023</v>
      </c>
      <c r="AH1508" s="53" t="s">
        <v>56</v>
      </c>
      <c r="AI1508" s="53" t="s">
        <v>75</v>
      </c>
      <c r="AJ1508" s="80">
        <v>0.35509999999999997</v>
      </c>
      <c r="AK1508" s="57">
        <f t="shared" si="47"/>
        <v>7</v>
      </c>
    </row>
    <row r="1509" spans="28:37" x14ac:dyDescent="0.25">
      <c r="AB1509" s="60">
        <v>2023</v>
      </c>
      <c r="AC1509" s="53" t="s">
        <v>11</v>
      </c>
      <c r="AD1509" s="53" t="s">
        <v>75</v>
      </c>
      <c r="AE1509" s="80">
        <v>0.35159999999999997</v>
      </c>
      <c r="AG1509" s="60">
        <v>2023</v>
      </c>
      <c r="AH1509" s="53" t="s">
        <v>58</v>
      </c>
      <c r="AI1509" s="53" t="s">
        <v>75</v>
      </c>
      <c r="AJ1509" s="80">
        <v>0.3599</v>
      </c>
      <c r="AK1509" s="57">
        <f t="shared" si="47"/>
        <v>8</v>
      </c>
    </row>
    <row r="1510" spans="28:37" x14ac:dyDescent="0.25">
      <c r="AB1510" s="60">
        <v>2023</v>
      </c>
      <c r="AC1510" s="53" t="s">
        <v>11</v>
      </c>
      <c r="AD1510" s="53" t="s">
        <v>76</v>
      </c>
      <c r="AE1510" s="80">
        <v>1.5636000000000001</v>
      </c>
      <c r="AG1510" s="60">
        <v>2023</v>
      </c>
      <c r="AH1510" s="53" t="s">
        <v>60</v>
      </c>
      <c r="AI1510" s="53" t="s">
        <v>75</v>
      </c>
      <c r="AJ1510" s="80">
        <v>0.3639</v>
      </c>
      <c r="AK1510" s="57">
        <f t="shared" si="47"/>
        <v>9</v>
      </c>
    </row>
    <row r="1511" spans="28:37" x14ac:dyDescent="0.25">
      <c r="AB1511" s="60">
        <v>2023</v>
      </c>
      <c r="AC1511" s="53" t="s">
        <v>11</v>
      </c>
      <c r="AD1511" s="53" t="s">
        <v>78</v>
      </c>
      <c r="AE1511" s="80">
        <v>3.8419000000000002E-2</v>
      </c>
      <c r="AG1511" s="60">
        <v>2023</v>
      </c>
      <c r="AH1511" s="53" t="s">
        <v>62</v>
      </c>
      <c r="AI1511" s="53" t="s">
        <v>75</v>
      </c>
      <c r="AJ1511" s="80">
        <v>0.36430000000000001</v>
      </c>
      <c r="AK1511" s="57">
        <f t="shared" si="47"/>
        <v>10</v>
      </c>
    </row>
    <row r="1512" spans="28:37" x14ac:dyDescent="0.25">
      <c r="AB1512" s="60">
        <v>2023</v>
      </c>
      <c r="AC1512" s="53" t="s">
        <v>11</v>
      </c>
      <c r="AD1512" s="53" t="s">
        <v>79</v>
      </c>
      <c r="AE1512" s="80">
        <v>0.35899999999999999</v>
      </c>
      <c r="AG1512" s="60">
        <v>2023</v>
      </c>
      <c r="AH1512" s="53" t="s">
        <v>65</v>
      </c>
      <c r="AI1512" s="53" t="s">
        <v>75</v>
      </c>
      <c r="AJ1512" s="80">
        <v>0.35499999999999998</v>
      </c>
      <c r="AK1512" s="57">
        <f t="shared" si="47"/>
        <v>11</v>
      </c>
    </row>
    <row r="1513" spans="28:37" x14ac:dyDescent="0.25">
      <c r="AB1513" s="60">
        <v>2023</v>
      </c>
      <c r="AC1513" s="53" t="s">
        <v>11</v>
      </c>
      <c r="AD1513" s="53" t="s">
        <v>80</v>
      </c>
      <c r="AE1513" s="80">
        <v>5.431E-5</v>
      </c>
      <c r="AG1513" s="60">
        <v>2023</v>
      </c>
      <c r="AH1513" s="53" t="s">
        <v>11</v>
      </c>
      <c r="AI1513" s="53" t="s">
        <v>75</v>
      </c>
      <c r="AJ1513" s="80">
        <v>0.35159999999999997</v>
      </c>
      <c r="AK1513" s="57">
        <f t="shared" si="47"/>
        <v>12</v>
      </c>
    </row>
    <row r="1514" spans="28:37" x14ac:dyDescent="0.25">
      <c r="AB1514" s="60">
        <v>2024</v>
      </c>
      <c r="AC1514" s="53" t="s">
        <v>8</v>
      </c>
      <c r="AD1514" s="53" t="s">
        <v>46</v>
      </c>
      <c r="AE1514" s="79">
        <v>1.4507000000000001</v>
      </c>
      <c r="AG1514" s="60">
        <v>2024</v>
      </c>
      <c r="AH1514" s="53" t="s">
        <v>8</v>
      </c>
      <c r="AI1514" s="53" t="s">
        <v>75</v>
      </c>
      <c r="AJ1514" s="79">
        <v>0.35759999999999997</v>
      </c>
      <c r="AK1514" s="57">
        <f t="shared" si="47"/>
        <v>1</v>
      </c>
    </row>
    <row r="1515" spans="28:37" x14ac:dyDescent="0.25">
      <c r="AB1515" s="60">
        <v>2024</v>
      </c>
      <c r="AC1515" s="53" t="s">
        <v>8</v>
      </c>
      <c r="AD1515" s="53" t="s">
        <v>71</v>
      </c>
      <c r="AE1515" s="79">
        <v>1.6997</v>
      </c>
      <c r="AG1515" s="60">
        <v>2024</v>
      </c>
      <c r="AH1515" s="53" t="s">
        <v>36</v>
      </c>
      <c r="AI1515" s="53" t="s">
        <v>75</v>
      </c>
      <c r="AJ1515" s="79">
        <v>0.35850000000000004</v>
      </c>
      <c r="AK1515" s="57">
        <f t="shared" si="47"/>
        <v>2</v>
      </c>
    </row>
    <row r="1516" spans="28:37" x14ac:dyDescent="0.25">
      <c r="AB1516" s="60">
        <v>2024</v>
      </c>
      <c r="AC1516" s="53" t="s">
        <v>8</v>
      </c>
      <c r="AD1516" s="53" t="s">
        <v>5</v>
      </c>
      <c r="AE1516" s="79">
        <v>1.3409</v>
      </c>
      <c r="AG1516" s="60">
        <v>2024</v>
      </c>
      <c r="AH1516" s="53" t="s">
        <v>40</v>
      </c>
      <c r="AI1516" s="53" t="s">
        <v>75</v>
      </c>
      <c r="AJ1516" s="79">
        <v>0.35930000000000001</v>
      </c>
      <c r="AK1516" s="57">
        <f t="shared" si="47"/>
        <v>3</v>
      </c>
    </row>
    <row r="1517" spans="28:37" x14ac:dyDescent="0.25">
      <c r="AB1517" s="60">
        <v>2024</v>
      </c>
      <c r="AC1517" s="53" t="s">
        <v>8</v>
      </c>
      <c r="AD1517" s="53" t="s">
        <v>33</v>
      </c>
      <c r="AE1517" s="79">
        <v>0.88069999999999993</v>
      </c>
      <c r="AG1517" s="60">
        <v>2024</v>
      </c>
      <c r="AH1517" s="53" t="s">
        <v>44</v>
      </c>
      <c r="AI1517" s="53" t="s">
        <v>75</v>
      </c>
      <c r="AJ1517" s="79">
        <v>0.3629</v>
      </c>
      <c r="AK1517" s="57">
        <f t="shared" si="47"/>
        <v>4</v>
      </c>
    </row>
    <row r="1518" spans="28:37" x14ac:dyDescent="0.25">
      <c r="AB1518" s="60">
        <v>2024</v>
      </c>
      <c r="AC1518" s="53" t="s">
        <v>8</v>
      </c>
      <c r="AD1518" s="53" t="s">
        <v>38</v>
      </c>
      <c r="AE1518" s="79">
        <v>0.99900000000000011</v>
      </c>
      <c r="AG1518" s="60">
        <v>2024</v>
      </c>
      <c r="AH1518" s="53" t="s">
        <v>48</v>
      </c>
      <c r="AI1518" s="53" t="s">
        <v>75</v>
      </c>
      <c r="AJ1518" s="79">
        <v>0.36009999999999998</v>
      </c>
      <c r="AK1518" s="57">
        <f t="shared" si="47"/>
        <v>5</v>
      </c>
    </row>
    <row r="1519" spans="28:37" x14ac:dyDescent="0.25">
      <c r="AB1519" s="60">
        <v>2024</v>
      </c>
      <c r="AC1519" s="53" t="s">
        <v>8</v>
      </c>
      <c r="AD1519" s="53" t="s">
        <v>42</v>
      </c>
      <c r="AE1519" s="79">
        <v>0.1867</v>
      </c>
      <c r="AG1519" s="60">
        <v>2024</v>
      </c>
      <c r="AH1519" s="53" t="s">
        <v>52</v>
      </c>
      <c r="AI1519" s="53" t="s">
        <v>75</v>
      </c>
      <c r="AJ1519" s="79">
        <v>0.36210000000000003</v>
      </c>
      <c r="AK1519" s="57">
        <f t="shared" si="47"/>
        <v>6</v>
      </c>
    </row>
    <row r="1520" spans="28:37" x14ac:dyDescent="0.25">
      <c r="AB1520" s="60">
        <v>2024</v>
      </c>
      <c r="AC1520" s="53" t="s">
        <v>8</v>
      </c>
      <c r="AD1520" s="53" t="s">
        <v>50</v>
      </c>
      <c r="AE1520" s="79">
        <v>0.17149999999999999</v>
      </c>
      <c r="AG1520" s="60">
        <v>2024</v>
      </c>
      <c r="AH1520" s="53" t="s">
        <v>56</v>
      </c>
      <c r="AI1520" s="53" t="s">
        <v>75</v>
      </c>
      <c r="AJ1520" s="79">
        <v>0.35810000000000003</v>
      </c>
      <c r="AK1520" s="57">
        <f t="shared" si="47"/>
        <v>7</v>
      </c>
    </row>
    <row r="1521" spans="28:37" x14ac:dyDescent="0.25">
      <c r="AB1521" s="60">
        <v>2024</v>
      </c>
      <c r="AC1521" s="53" t="s">
        <v>8</v>
      </c>
      <c r="AD1521" s="53" t="s">
        <v>54</v>
      </c>
      <c r="AE1521" s="79">
        <v>1.6132000000000001E-2</v>
      </c>
      <c r="AG1521" s="60">
        <v>2024</v>
      </c>
      <c r="AH1521" s="53" t="s">
        <v>58</v>
      </c>
      <c r="AI1521" s="53" t="s">
        <v>75</v>
      </c>
      <c r="AJ1521" s="79">
        <v>0.34729999999999994</v>
      </c>
      <c r="AK1521" s="57">
        <f t="shared" si="47"/>
        <v>8</v>
      </c>
    </row>
    <row r="1522" spans="28:37" x14ac:dyDescent="0.25">
      <c r="AB1522" s="60">
        <v>2024</v>
      </c>
      <c r="AC1522" s="53" t="s">
        <v>8</v>
      </c>
      <c r="AD1522" s="53" t="s">
        <v>57</v>
      </c>
      <c r="AE1522" s="79">
        <v>8.4860000000000011E-5</v>
      </c>
      <c r="AG1522" s="60">
        <v>2024</v>
      </c>
      <c r="AH1522" s="53" t="s">
        <v>60</v>
      </c>
      <c r="AI1522" s="53" t="s">
        <v>75</v>
      </c>
      <c r="AJ1522" s="79">
        <v>0.34139999999999998</v>
      </c>
      <c r="AK1522" s="57">
        <f t="shared" si="47"/>
        <v>9</v>
      </c>
    </row>
    <row r="1523" spans="28:37" x14ac:dyDescent="0.25">
      <c r="AB1523" s="60">
        <v>2024</v>
      </c>
      <c r="AC1523" s="53" t="s">
        <v>8</v>
      </c>
      <c r="AD1523" s="53" t="s">
        <v>59</v>
      </c>
      <c r="AE1523" s="79">
        <v>9.075999999999999E-3</v>
      </c>
      <c r="AG1523" s="60">
        <v>2024</v>
      </c>
      <c r="AH1523" s="53" t="s">
        <v>62</v>
      </c>
      <c r="AI1523" s="53" t="s">
        <v>75</v>
      </c>
      <c r="AJ1523" s="79">
        <v>0.3528</v>
      </c>
      <c r="AK1523" s="57">
        <f t="shared" si="47"/>
        <v>10</v>
      </c>
    </row>
    <row r="1524" spans="28:37" x14ac:dyDescent="0.25">
      <c r="AB1524" s="60">
        <v>2024</v>
      </c>
      <c r="AC1524" s="53" t="s">
        <v>8</v>
      </c>
      <c r="AD1524" s="53" t="s">
        <v>61</v>
      </c>
      <c r="AE1524" s="79">
        <v>1.005E-3</v>
      </c>
      <c r="AG1524" s="60">
        <v>2024</v>
      </c>
      <c r="AH1524" s="53" t="s">
        <v>65</v>
      </c>
      <c r="AI1524" s="53" t="s">
        <v>75</v>
      </c>
      <c r="AJ1524" s="79">
        <v>0.35649999999999998</v>
      </c>
      <c r="AK1524" s="57">
        <f t="shared" si="47"/>
        <v>11</v>
      </c>
    </row>
    <row r="1525" spans="28:37" x14ac:dyDescent="0.25">
      <c r="AB1525" s="60">
        <v>2024</v>
      </c>
      <c r="AC1525" s="53" t="s">
        <v>8</v>
      </c>
      <c r="AD1525" s="53" t="s">
        <v>64</v>
      </c>
      <c r="AE1525" s="79">
        <v>0.28339999999999999</v>
      </c>
      <c r="AG1525" s="60">
        <v>2024</v>
      </c>
      <c r="AH1525" s="53" t="s">
        <v>11</v>
      </c>
      <c r="AI1525" s="53" t="s">
        <v>75</v>
      </c>
      <c r="AJ1525" s="82">
        <v>0.36219999999999997</v>
      </c>
      <c r="AK1525" s="57">
        <f t="shared" si="47"/>
        <v>12</v>
      </c>
    </row>
    <row r="1526" spans="28:37" x14ac:dyDescent="0.25">
      <c r="AB1526" s="60">
        <v>2024</v>
      </c>
      <c r="AC1526" s="53" t="s">
        <v>8</v>
      </c>
      <c r="AD1526" s="53" t="s">
        <v>66</v>
      </c>
      <c r="AE1526" s="79">
        <v>4.2881000000000002E-2</v>
      </c>
      <c r="AG1526" s="60">
        <v>2025</v>
      </c>
      <c r="AH1526" s="53" t="s">
        <v>8</v>
      </c>
      <c r="AI1526" s="53" t="s">
        <v>75</v>
      </c>
      <c r="AJ1526" s="79">
        <v>0.36130000000000001</v>
      </c>
      <c r="AK1526" s="57">
        <f t="shared" si="47"/>
        <v>1</v>
      </c>
    </row>
    <row r="1527" spans="28:37" x14ac:dyDescent="0.25">
      <c r="AB1527" s="60">
        <v>2024</v>
      </c>
      <c r="AC1527" s="53" t="s">
        <v>8</v>
      </c>
      <c r="AD1527" s="53" t="s">
        <v>67</v>
      </c>
      <c r="AE1527" s="79">
        <v>0.81969999999999998</v>
      </c>
      <c r="AG1527" s="60">
        <v>2025</v>
      </c>
      <c r="AH1527" s="53" t="s">
        <v>36</v>
      </c>
      <c r="AI1527" s="53" t="s">
        <v>75</v>
      </c>
      <c r="AJ1527" s="79">
        <v>0.35969999999999996</v>
      </c>
      <c r="AK1527" s="57">
        <f t="shared" si="47"/>
        <v>2</v>
      </c>
    </row>
    <row r="1528" spans="28:37" x14ac:dyDescent="0.25">
      <c r="AB1528" s="60">
        <v>2024</v>
      </c>
      <c r="AC1528" s="53" t="s">
        <v>8</v>
      </c>
      <c r="AD1528" s="53" t="s">
        <v>69</v>
      </c>
      <c r="AE1528" s="79">
        <v>2.3791000000000003E-2</v>
      </c>
      <c r="AG1528" s="60">
        <v>2025</v>
      </c>
      <c r="AH1528" s="53" t="s">
        <v>40</v>
      </c>
      <c r="AI1528" s="53" t="s">
        <v>75</v>
      </c>
      <c r="AJ1528" s="79">
        <v>0.35749999999999998</v>
      </c>
      <c r="AK1528" s="57">
        <f t="shared" si="47"/>
        <v>3</v>
      </c>
    </row>
    <row r="1529" spans="28:37" x14ac:dyDescent="0.25">
      <c r="AB1529" s="60">
        <v>2024</v>
      </c>
      <c r="AC1529" s="53" t="s">
        <v>8</v>
      </c>
      <c r="AD1529" s="53" t="s">
        <v>73</v>
      </c>
      <c r="AE1529" s="79">
        <v>0.36780000000000002</v>
      </c>
      <c r="AG1529" s="60">
        <v>2025</v>
      </c>
      <c r="AH1529" s="53" t="s">
        <v>44</v>
      </c>
      <c r="AI1529" s="53" t="s">
        <v>75</v>
      </c>
      <c r="AJ1529" s="79">
        <v>0.34860000000000002</v>
      </c>
      <c r="AK1529" s="57">
        <f t="shared" si="47"/>
        <v>4</v>
      </c>
    </row>
    <row r="1530" spans="28:37" x14ac:dyDescent="0.25">
      <c r="AB1530" s="60">
        <v>2024</v>
      </c>
      <c r="AC1530" s="53" t="s">
        <v>8</v>
      </c>
      <c r="AD1530" s="53" t="s">
        <v>75</v>
      </c>
      <c r="AE1530" s="79">
        <v>0.35759999999999997</v>
      </c>
      <c r="AG1530" s="60">
        <v>2025</v>
      </c>
      <c r="AH1530" s="53" t="s">
        <v>48</v>
      </c>
      <c r="AI1530" s="53" t="s">
        <v>75</v>
      </c>
      <c r="AJ1530" s="79">
        <v>0.34350000000000003</v>
      </c>
      <c r="AK1530" s="57">
        <f t="shared" si="47"/>
        <v>5</v>
      </c>
    </row>
    <row r="1531" spans="28:37" x14ac:dyDescent="0.25">
      <c r="AB1531" s="60">
        <v>2024</v>
      </c>
      <c r="AC1531" s="53" t="s">
        <v>8</v>
      </c>
      <c r="AD1531" s="53" t="s">
        <v>76</v>
      </c>
      <c r="AE1531" s="79">
        <v>1.5533000000000001</v>
      </c>
      <c r="AG1531" s="60">
        <v>2025</v>
      </c>
      <c r="AH1531" s="53" t="s">
        <v>52</v>
      </c>
      <c r="AI1531" s="53" t="s">
        <v>75</v>
      </c>
      <c r="AJ1531" s="79">
        <v>0.34020000000000006</v>
      </c>
      <c r="AK1531" s="57">
        <f t="shared" si="47"/>
        <v>6</v>
      </c>
    </row>
    <row r="1532" spans="28:37" x14ac:dyDescent="0.25">
      <c r="AB1532" s="60">
        <v>2024</v>
      </c>
      <c r="AC1532" s="53" t="s">
        <v>8</v>
      </c>
      <c r="AD1532" s="53" t="s">
        <v>78</v>
      </c>
      <c r="AE1532" s="79">
        <v>3.7823999999999997E-2</v>
      </c>
      <c r="AG1532" s="60">
        <v>2025</v>
      </c>
      <c r="AH1532" s="53" t="s">
        <v>56</v>
      </c>
      <c r="AI1532" s="53" t="s">
        <v>75</v>
      </c>
      <c r="AJ1532" s="79">
        <v>0.34509999999999996</v>
      </c>
      <c r="AK1532" s="57">
        <f t="shared" si="47"/>
        <v>7</v>
      </c>
    </row>
    <row r="1533" spans="28:37" x14ac:dyDescent="0.25">
      <c r="AB1533" s="60">
        <v>2024</v>
      </c>
      <c r="AC1533" s="53" t="s">
        <v>8</v>
      </c>
      <c r="AD1533" s="53" t="s">
        <v>79</v>
      </c>
      <c r="AE1533" s="79">
        <v>0.36509999999999998</v>
      </c>
      <c r="AG1533" s="60">
        <v>2025</v>
      </c>
      <c r="AH1533" s="53" t="s">
        <v>58</v>
      </c>
      <c r="AI1533" s="53" t="s">
        <v>75</v>
      </c>
      <c r="AJ1533" s="79">
        <v>0.34200000000000003</v>
      </c>
      <c r="AK1533" s="57">
        <f t="shared" si="47"/>
        <v>8</v>
      </c>
    </row>
    <row r="1534" spans="28:37" x14ac:dyDescent="0.25">
      <c r="AB1534" s="60">
        <v>2024</v>
      </c>
      <c r="AC1534" s="53" t="s">
        <v>8</v>
      </c>
      <c r="AD1534" s="53" t="s">
        <v>80</v>
      </c>
      <c r="AE1534" s="79">
        <v>5.4910000000000001E-5</v>
      </c>
      <c r="AG1534" s="60">
        <v>2025</v>
      </c>
      <c r="AH1534" s="53" t="s">
        <v>60</v>
      </c>
      <c r="AI1534" s="53" t="s">
        <v>75</v>
      </c>
      <c r="AJ1534" s="79">
        <v>0.34429999999999999</v>
      </c>
      <c r="AK1534" s="57">
        <f t="shared" si="47"/>
        <v>9</v>
      </c>
    </row>
    <row r="1535" spans="28:37" x14ac:dyDescent="0.25">
      <c r="AB1535" s="60">
        <v>2024</v>
      </c>
      <c r="AC1535" s="53" t="s">
        <v>36</v>
      </c>
      <c r="AD1535" s="53" t="s">
        <v>46</v>
      </c>
      <c r="AE1535" s="79">
        <v>1.4571000000000001</v>
      </c>
      <c r="AG1535" s="60">
        <v>2025</v>
      </c>
      <c r="AH1535" s="53" t="s">
        <v>62</v>
      </c>
      <c r="AI1535" s="53" t="s">
        <v>75</v>
      </c>
      <c r="AJ1535" s="79">
        <v>0.34670000000000001</v>
      </c>
      <c r="AK1535" s="57">
        <f t="shared" si="47"/>
        <v>10</v>
      </c>
    </row>
    <row r="1536" spans="28:37" x14ac:dyDescent="0.25">
      <c r="AB1536" s="60">
        <v>2024</v>
      </c>
      <c r="AC1536" s="53" t="s">
        <v>36</v>
      </c>
      <c r="AD1536" s="53" t="s">
        <v>71</v>
      </c>
      <c r="AE1536" s="79">
        <v>1.7031000000000001</v>
      </c>
      <c r="AG1536" s="60">
        <v>2025</v>
      </c>
      <c r="AH1536" s="53" t="s">
        <v>65</v>
      </c>
      <c r="AI1536" s="53" t="s">
        <v>75</v>
      </c>
      <c r="AJ1536" s="79">
        <v>0.34560000000000002</v>
      </c>
      <c r="AK1536" s="57">
        <f t="shared" si="47"/>
        <v>11</v>
      </c>
    </row>
    <row r="1537" spans="28:37" x14ac:dyDescent="0.25">
      <c r="AB1537" s="60">
        <v>2024</v>
      </c>
      <c r="AC1537" s="53" t="s">
        <v>36</v>
      </c>
      <c r="AD1537" s="53" t="s">
        <v>5</v>
      </c>
      <c r="AE1537" s="79">
        <v>1.3446</v>
      </c>
      <c r="AG1537" s="60">
        <v>2025</v>
      </c>
      <c r="AH1537" s="53" t="s">
        <v>11</v>
      </c>
      <c r="AI1537" s="53" t="s">
        <v>75</v>
      </c>
      <c r="AJ1537" s="79">
        <v>0.34240000000000004</v>
      </c>
      <c r="AK1537" s="57">
        <f t="shared" si="47"/>
        <v>12</v>
      </c>
    </row>
    <row r="1538" spans="28:37" x14ac:dyDescent="0.25">
      <c r="AB1538" s="60">
        <v>2024</v>
      </c>
      <c r="AC1538" s="53" t="s">
        <v>36</v>
      </c>
      <c r="AD1538" s="53" t="s">
        <v>33</v>
      </c>
      <c r="AE1538" s="79">
        <v>0.87620000000000009</v>
      </c>
      <c r="AG1538" s="60">
        <v>2018</v>
      </c>
      <c r="AH1538" s="53" t="s">
        <v>8</v>
      </c>
      <c r="AI1538" s="53" t="s">
        <v>76</v>
      </c>
      <c r="AJ1538" s="79">
        <v>1.4022999999999999</v>
      </c>
      <c r="AK1538" s="57">
        <f t="shared" ref="AK1538:AK1601" si="48">VLOOKUP(AH1538,AM:AN,2,FALSE)</f>
        <v>1</v>
      </c>
    </row>
    <row r="1539" spans="28:37" x14ac:dyDescent="0.25">
      <c r="AB1539" s="60">
        <v>2024</v>
      </c>
      <c r="AC1539" s="53" t="s">
        <v>36</v>
      </c>
      <c r="AD1539" s="53" t="s">
        <v>38</v>
      </c>
      <c r="AE1539" s="79">
        <v>0.99069999999999991</v>
      </c>
      <c r="AG1539" s="60">
        <v>2018</v>
      </c>
      <c r="AH1539" s="53" t="s">
        <v>36</v>
      </c>
      <c r="AI1539" s="53" t="s">
        <v>76</v>
      </c>
      <c r="AJ1539" s="79">
        <v>1.4103999999999999</v>
      </c>
      <c r="AK1539" s="57">
        <f t="shared" si="48"/>
        <v>2</v>
      </c>
    </row>
    <row r="1540" spans="28:37" x14ac:dyDescent="0.25">
      <c r="AB1540" s="60">
        <v>2024</v>
      </c>
      <c r="AC1540" s="53" t="s">
        <v>36</v>
      </c>
      <c r="AD1540" s="53" t="s">
        <v>42</v>
      </c>
      <c r="AE1540" s="79">
        <v>0.18690000000000001</v>
      </c>
      <c r="AG1540" s="60">
        <v>2018</v>
      </c>
      <c r="AH1540" s="53" t="s">
        <v>40</v>
      </c>
      <c r="AI1540" s="53" t="s">
        <v>76</v>
      </c>
      <c r="AJ1540" s="79">
        <v>1.3718000000000001</v>
      </c>
      <c r="AK1540" s="57">
        <f t="shared" si="48"/>
        <v>3</v>
      </c>
    </row>
    <row r="1541" spans="28:37" x14ac:dyDescent="0.25">
      <c r="AB1541" s="60">
        <v>2024</v>
      </c>
      <c r="AC1541" s="53" t="s">
        <v>36</v>
      </c>
      <c r="AD1541" s="53" t="s">
        <v>50</v>
      </c>
      <c r="AE1541" s="79">
        <v>0.17180000000000001</v>
      </c>
      <c r="AG1541" s="60">
        <v>2018</v>
      </c>
      <c r="AH1541" s="53" t="s">
        <v>44</v>
      </c>
      <c r="AI1541" s="53" t="s">
        <v>76</v>
      </c>
      <c r="AJ1541" s="79">
        <v>1.3394999999999999</v>
      </c>
      <c r="AK1541" s="57">
        <f t="shared" si="48"/>
        <v>4</v>
      </c>
    </row>
    <row r="1542" spans="28:37" x14ac:dyDescent="0.25">
      <c r="AB1542" s="60">
        <v>2024</v>
      </c>
      <c r="AC1542" s="53" t="s">
        <v>36</v>
      </c>
      <c r="AD1542" s="53" t="s">
        <v>54</v>
      </c>
      <c r="AE1542" s="79">
        <v>1.6218999999999997E-2</v>
      </c>
      <c r="AG1542" s="60">
        <v>2018</v>
      </c>
      <c r="AH1542" s="53" t="s">
        <v>48</v>
      </c>
      <c r="AI1542" s="53" t="s">
        <v>76</v>
      </c>
      <c r="AJ1542" s="79">
        <v>1.3536000000000001</v>
      </c>
      <c r="AK1542" s="57">
        <f t="shared" si="48"/>
        <v>5</v>
      </c>
    </row>
    <row r="1543" spans="28:37" x14ac:dyDescent="0.25">
      <c r="AB1543" s="60">
        <v>2024</v>
      </c>
      <c r="AC1543" s="53" t="s">
        <v>36</v>
      </c>
      <c r="AD1543" s="53" t="s">
        <v>57</v>
      </c>
      <c r="AE1543" s="79">
        <v>8.5540000000000011E-5</v>
      </c>
      <c r="AG1543" s="60">
        <v>2018</v>
      </c>
      <c r="AH1543" s="53" t="s">
        <v>52</v>
      </c>
      <c r="AI1543" s="53" t="s">
        <v>76</v>
      </c>
      <c r="AJ1543" s="79">
        <v>1.3722999999999999</v>
      </c>
      <c r="AK1543" s="57">
        <f t="shared" si="48"/>
        <v>6</v>
      </c>
    </row>
    <row r="1544" spans="28:37" x14ac:dyDescent="0.25">
      <c r="AB1544" s="60">
        <v>2024</v>
      </c>
      <c r="AC1544" s="53" t="s">
        <v>36</v>
      </c>
      <c r="AD1544" s="53" t="s">
        <v>59</v>
      </c>
      <c r="AE1544" s="79">
        <v>8.9739999999999993E-3</v>
      </c>
      <c r="AG1544" s="60">
        <v>2018</v>
      </c>
      <c r="AH1544" s="53" t="s">
        <v>56</v>
      </c>
      <c r="AI1544" s="53" t="s">
        <v>76</v>
      </c>
      <c r="AJ1544" s="79">
        <v>1.3786</v>
      </c>
      <c r="AK1544" s="57">
        <f t="shared" si="48"/>
        <v>7</v>
      </c>
    </row>
    <row r="1545" spans="28:37" x14ac:dyDescent="0.25">
      <c r="AB1545" s="60">
        <v>2024</v>
      </c>
      <c r="AC1545" s="53" t="s">
        <v>36</v>
      </c>
      <c r="AD1545" s="53" t="s">
        <v>61</v>
      </c>
      <c r="AE1545" s="79">
        <v>1.008E-3</v>
      </c>
      <c r="AG1545" s="60">
        <v>2018</v>
      </c>
      <c r="AH1545" s="53" t="s">
        <v>58</v>
      </c>
      <c r="AI1545" s="53" t="s">
        <v>76</v>
      </c>
      <c r="AJ1545" s="79">
        <v>1.4127000000000001</v>
      </c>
      <c r="AK1545" s="57">
        <f t="shared" si="48"/>
        <v>8</v>
      </c>
    </row>
    <row r="1546" spans="28:37" x14ac:dyDescent="0.25">
      <c r="AB1546" s="60">
        <v>2024</v>
      </c>
      <c r="AC1546" s="53" t="s">
        <v>36</v>
      </c>
      <c r="AD1546" s="53" t="s">
        <v>64</v>
      </c>
      <c r="AE1546" s="79">
        <v>0.2823</v>
      </c>
      <c r="AG1546" s="60">
        <v>2018</v>
      </c>
      <c r="AH1546" s="53" t="s">
        <v>60</v>
      </c>
      <c r="AI1546" s="53" t="s">
        <v>76</v>
      </c>
      <c r="AJ1546" s="79">
        <v>1.3996999999999999</v>
      </c>
      <c r="AK1546" s="57">
        <f t="shared" si="48"/>
        <v>9</v>
      </c>
    </row>
    <row r="1547" spans="28:37" x14ac:dyDescent="0.25">
      <c r="AB1547" s="60">
        <v>2024</v>
      </c>
      <c r="AC1547" s="53" t="s">
        <v>36</v>
      </c>
      <c r="AD1547" s="53" t="s">
        <v>66</v>
      </c>
      <c r="AE1547" s="79">
        <v>4.2481999999999999E-2</v>
      </c>
      <c r="AG1547" s="60">
        <v>2018</v>
      </c>
      <c r="AH1547" s="53" t="s">
        <v>62</v>
      </c>
      <c r="AI1547" s="53" t="s">
        <v>76</v>
      </c>
      <c r="AJ1547" s="79">
        <v>1.3791</v>
      </c>
      <c r="AK1547" s="57">
        <f t="shared" si="48"/>
        <v>10</v>
      </c>
    </row>
    <row r="1548" spans="28:37" x14ac:dyDescent="0.25">
      <c r="AB1548" s="60">
        <v>2024</v>
      </c>
      <c r="AC1548" s="53" t="s">
        <v>36</v>
      </c>
      <c r="AD1548" s="53" t="s">
        <v>67</v>
      </c>
      <c r="AE1548" s="79">
        <v>0.82099999999999995</v>
      </c>
      <c r="AG1548" s="60">
        <v>2018</v>
      </c>
      <c r="AH1548" s="53" t="s">
        <v>65</v>
      </c>
      <c r="AI1548" s="53" t="s">
        <v>76</v>
      </c>
      <c r="AJ1548" s="79">
        <v>1.3754</v>
      </c>
      <c r="AK1548" s="57">
        <f t="shared" si="48"/>
        <v>11</v>
      </c>
    </row>
    <row r="1549" spans="28:37" x14ac:dyDescent="0.25">
      <c r="AB1549" s="60">
        <v>2024</v>
      </c>
      <c r="AC1549" s="53" t="s">
        <v>36</v>
      </c>
      <c r="AD1549" s="53" t="s">
        <v>69</v>
      </c>
      <c r="AE1549" s="79">
        <v>2.3947E-2</v>
      </c>
      <c r="AG1549" s="60">
        <v>2018</v>
      </c>
      <c r="AH1549" s="53" t="s">
        <v>11</v>
      </c>
      <c r="AI1549" s="53" t="s">
        <v>76</v>
      </c>
      <c r="AJ1549" s="79">
        <v>1.3859999999999999</v>
      </c>
      <c r="AK1549" s="57">
        <f t="shared" si="48"/>
        <v>12</v>
      </c>
    </row>
    <row r="1550" spans="28:37" x14ac:dyDescent="0.25">
      <c r="AB1550" s="60">
        <v>2024</v>
      </c>
      <c r="AC1550" s="53" t="s">
        <v>36</v>
      </c>
      <c r="AD1550" s="53" t="s">
        <v>73</v>
      </c>
      <c r="AE1550" s="79">
        <v>0.36869999999999997</v>
      </c>
      <c r="AG1550" s="60">
        <v>2019</v>
      </c>
      <c r="AH1550" s="53" t="s">
        <v>8</v>
      </c>
      <c r="AI1550" s="53" t="s">
        <v>76</v>
      </c>
      <c r="AJ1550" s="79">
        <v>1.3563999999999998</v>
      </c>
      <c r="AK1550" s="57">
        <f t="shared" si="48"/>
        <v>1</v>
      </c>
    </row>
    <row r="1551" spans="28:37" x14ac:dyDescent="0.25">
      <c r="AB1551" s="60">
        <v>2024</v>
      </c>
      <c r="AC1551" s="53" t="s">
        <v>36</v>
      </c>
      <c r="AD1551" s="53" t="s">
        <v>75</v>
      </c>
      <c r="AE1551" s="79">
        <v>0.35850000000000004</v>
      </c>
      <c r="AG1551" s="60">
        <v>2019</v>
      </c>
      <c r="AH1551" s="53" t="s">
        <v>36</v>
      </c>
      <c r="AI1551" s="53" t="s">
        <v>76</v>
      </c>
      <c r="AJ1551" s="79">
        <v>1.3499000000000001</v>
      </c>
      <c r="AK1551" s="57">
        <f t="shared" si="48"/>
        <v>2</v>
      </c>
    </row>
    <row r="1552" spans="28:37" x14ac:dyDescent="0.25">
      <c r="AB1552" s="60">
        <v>2024</v>
      </c>
      <c r="AC1552" s="53" t="s">
        <v>36</v>
      </c>
      <c r="AD1552" s="53" t="s">
        <v>76</v>
      </c>
      <c r="AE1552" s="79">
        <v>1.5306999999999999</v>
      </c>
      <c r="AG1552" s="60">
        <v>2019</v>
      </c>
      <c r="AH1552" s="53" t="s">
        <v>40</v>
      </c>
      <c r="AI1552" s="53" t="s">
        <v>76</v>
      </c>
      <c r="AJ1552" s="79">
        <v>1.3615000000000002</v>
      </c>
      <c r="AK1552" s="57">
        <f t="shared" si="48"/>
        <v>3</v>
      </c>
    </row>
    <row r="1553" spans="28:37" x14ac:dyDescent="0.25">
      <c r="AB1553" s="60">
        <v>2024</v>
      </c>
      <c r="AC1553" s="53" t="s">
        <v>36</v>
      </c>
      <c r="AD1553" s="53" t="s">
        <v>78</v>
      </c>
      <c r="AE1553" s="79">
        <v>3.7432E-2</v>
      </c>
      <c r="AG1553" s="60">
        <v>2019</v>
      </c>
      <c r="AH1553" s="53" t="s">
        <v>44</v>
      </c>
      <c r="AI1553" s="53" t="s">
        <v>76</v>
      </c>
      <c r="AJ1553" s="79">
        <v>1.3363</v>
      </c>
      <c r="AK1553" s="57">
        <f t="shared" si="48"/>
        <v>4</v>
      </c>
    </row>
    <row r="1554" spans="28:37" x14ac:dyDescent="0.25">
      <c r="AB1554" s="60">
        <v>2024</v>
      </c>
      <c r="AC1554" s="53" t="s">
        <v>36</v>
      </c>
      <c r="AD1554" s="53" t="s">
        <v>79</v>
      </c>
      <c r="AE1554" s="79">
        <v>0.36609999999999998</v>
      </c>
      <c r="AG1554" s="60">
        <v>2019</v>
      </c>
      <c r="AH1554" s="53" t="s">
        <v>48</v>
      </c>
      <c r="AI1554" s="53" t="s">
        <v>76</v>
      </c>
      <c r="AJ1554" s="79">
        <v>1.3713</v>
      </c>
      <c r="AK1554" s="57">
        <f t="shared" si="48"/>
        <v>5</v>
      </c>
    </row>
    <row r="1555" spans="28:37" x14ac:dyDescent="0.25">
      <c r="AB1555" s="60">
        <v>2024</v>
      </c>
      <c r="AC1555" s="53" t="s">
        <v>36</v>
      </c>
      <c r="AD1555" s="53" t="s">
        <v>80</v>
      </c>
      <c r="AE1555" s="79">
        <v>5.4549999999999998E-5</v>
      </c>
      <c r="AG1555" s="60">
        <v>2019</v>
      </c>
      <c r="AH1555" s="53" t="s">
        <v>52</v>
      </c>
      <c r="AI1555" s="53" t="s">
        <v>76</v>
      </c>
      <c r="AJ1555" s="79">
        <v>1.3866999999999998</v>
      </c>
      <c r="AK1555" s="57">
        <f t="shared" si="48"/>
        <v>6</v>
      </c>
    </row>
    <row r="1556" spans="28:37" x14ac:dyDescent="0.25">
      <c r="AB1556" s="60">
        <v>2024</v>
      </c>
      <c r="AC1556" s="53" t="s">
        <v>40</v>
      </c>
      <c r="AD1556" s="53" t="s">
        <v>46</v>
      </c>
      <c r="AE1556" s="79">
        <v>1.4582999999999999</v>
      </c>
      <c r="AG1556" s="60">
        <v>2019</v>
      </c>
      <c r="AH1556" s="53" t="s">
        <v>56</v>
      </c>
      <c r="AI1556" s="53" t="s">
        <v>76</v>
      </c>
      <c r="AJ1556" s="79">
        <v>1.3818000000000001</v>
      </c>
      <c r="AK1556" s="57">
        <f t="shared" si="48"/>
        <v>7</v>
      </c>
    </row>
    <row r="1557" spans="28:37" x14ac:dyDescent="0.25">
      <c r="AB1557" s="60">
        <v>2024</v>
      </c>
      <c r="AC1557" s="53" t="s">
        <v>40</v>
      </c>
      <c r="AD1557" s="53" t="s">
        <v>71</v>
      </c>
      <c r="AE1557" s="79">
        <v>1.7016</v>
      </c>
      <c r="AG1557" s="60">
        <v>2019</v>
      </c>
      <c r="AH1557" s="53" t="s">
        <v>58</v>
      </c>
      <c r="AI1557" s="53" t="s">
        <v>76</v>
      </c>
      <c r="AJ1557" s="79">
        <v>1.4058999999999999</v>
      </c>
      <c r="AK1557" s="57">
        <f t="shared" si="48"/>
        <v>8</v>
      </c>
    </row>
    <row r="1558" spans="28:37" x14ac:dyDescent="0.25">
      <c r="AB1558" s="60">
        <v>2024</v>
      </c>
      <c r="AC1558" s="53" t="s">
        <v>40</v>
      </c>
      <c r="AD1558" s="53" t="s">
        <v>5</v>
      </c>
      <c r="AE1558" s="79">
        <v>1.3475999999999999</v>
      </c>
      <c r="AG1558" s="60">
        <v>2019</v>
      </c>
      <c r="AH1558" s="53" t="s">
        <v>60</v>
      </c>
      <c r="AI1558" s="53" t="s">
        <v>76</v>
      </c>
      <c r="AJ1558" s="79">
        <v>1.3933000000000002</v>
      </c>
      <c r="AK1558" s="57">
        <f t="shared" si="48"/>
        <v>9</v>
      </c>
    </row>
    <row r="1559" spans="28:37" x14ac:dyDescent="0.25">
      <c r="AB1559" s="60">
        <v>2024</v>
      </c>
      <c r="AC1559" s="53" t="s">
        <v>40</v>
      </c>
      <c r="AD1559" s="53" t="s">
        <v>33</v>
      </c>
      <c r="AE1559" s="79">
        <v>0.88019999999999998</v>
      </c>
      <c r="AG1559" s="60">
        <v>2019</v>
      </c>
      <c r="AH1559" s="53" t="s">
        <v>62</v>
      </c>
      <c r="AI1559" s="53" t="s">
        <v>76</v>
      </c>
      <c r="AJ1559" s="79">
        <v>1.3787</v>
      </c>
      <c r="AK1559" s="57">
        <f t="shared" si="48"/>
        <v>10</v>
      </c>
    </row>
    <row r="1560" spans="28:37" x14ac:dyDescent="0.25">
      <c r="AB1560" s="60">
        <v>2024</v>
      </c>
      <c r="AC1560" s="53" t="s">
        <v>40</v>
      </c>
      <c r="AD1560" s="53" t="s">
        <v>38</v>
      </c>
      <c r="AE1560" s="79">
        <v>0.99250000000000005</v>
      </c>
      <c r="AG1560" s="60">
        <v>2019</v>
      </c>
      <c r="AH1560" s="53" t="s">
        <v>65</v>
      </c>
      <c r="AI1560" s="53" t="s">
        <v>76</v>
      </c>
      <c r="AJ1560" s="79">
        <v>1.3681000000000001</v>
      </c>
      <c r="AK1560" s="57">
        <f t="shared" si="48"/>
        <v>11</v>
      </c>
    </row>
    <row r="1561" spans="28:37" x14ac:dyDescent="0.25">
      <c r="AB1561" s="60">
        <v>2024</v>
      </c>
      <c r="AC1561" s="53" t="s">
        <v>40</v>
      </c>
      <c r="AD1561" s="53" t="s">
        <v>42</v>
      </c>
      <c r="AE1561" s="79">
        <v>0.1865</v>
      </c>
      <c r="AG1561" s="60">
        <v>2019</v>
      </c>
      <c r="AH1561" s="53" t="s">
        <v>11</v>
      </c>
      <c r="AI1561" s="53" t="s">
        <v>76</v>
      </c>
      <c r="AJ1561" s="79">
        <v>1.3919999999999999</v>
      </c>
      <c r="AK1561" s="57">
        <f t="shared" si="48"/>
        <v>12</v>
      </c>
    </row>
    <row r="1562" spans="28:37" x14ac:dyDescent="0.25">
      <c r="AB1562" s="60">
        <v>2024</v>
      </c>
      <c r="AC1562" s="53" t="s">
        <v>40</v>
      </c>
      <c r="AD1562" s="53" t="s">
        <v>50</v>
      </c>
      <c r="AE1562" s="79">
        <v>0.17219999999999999</v>
      </c>
      <c r="AG1562" s="60">
        <v>2020</v>
      </c>
      <c r="AH1562" s="53" t="s">
        <v>8</v>
      </c>
      <c r="AI1562" s="53" t="s">
        <v>76</v>
      </c>
      <c r="AJ1562" s="80">
        <v>1.4031</v>
      </c>
      <c r="AK1562" s="57">
        <f t="shared" si="48"/>
        <v>1</v>
      </c>
    </row>
    <row r="1563" spans="28:37" x14ac:dyDescent="0.25">
      <c r="AB1563" s="60">
        <v>2024</v>
      </c>
      <c r="AC1563" s="53" t="s">
        <v>40</v>
      </c>
      <c r="AD1563" s="53" t="s">
        <v>54</v>
      </c>
      <c r="AE1563" s="79">
        <v>1.6164999999999999E-2</v>
      </c>
      <c r="AG1563" s="60">
        <v>2020</v>
      </c>
      <c r="AH1563" s="53" t="s">
        <v>36</v>
      </c>
      <c r="AI1563" s="53" t="s">
        <v>76</v>
      </c>
      <c r="AJ1563" s="80">
        <v>1.4421999999999999</v>
      </c>
      <c r="AK1563" s="57">
        <f t="shared" si="48"/>
        <v>2</v>
      </c>
    </row>
    <row r="1564" spans="28:37" x14ac:dyDescent="0.25">
      <c r="AB1564" s="60">
        <v>2024</v>
      </c>
      <c r="AC1564" s="53" t="s">
        <v>40</v>
      </c>
      <c r="AD1564" s="53" t="s">
        <v>57</v>
      </c>
      <c r="AE1564" s="79">
        <v>8.489999999999999E-5</v>
      </c>
      <c r="AG1564" s="60">
        <v>2020</v>
      </c>
      <c r="AH1564" s="53" t="s">
        <v>40</v>
      </c>
      <c r="AI1564" s="53" t="s">
        <v>76</v>
      </c>
      <c r="AJ1564" s="80">
        <v>1.484</v>
      </c>
      <c r="AK1564" s="57">
        <f t="shared" si="48"/>
        <v>3</v>
      </c>
    </row>
    <row r="1565" spans="28:37" x14ac:dyDescent="0.25">
      <c r="AB1565" s="60">
        <v>2024</v>
      </c>
      <c r="AC1565" s="53" t="s">
        <v>40</v>
      </c>
      <c r="AD1565" s="53" t="s">
        <v>59</v>
      </c>
      <c r="AE1565" s="79">
        <v>8.9020000000000002E-3</v>
      </c>
      <c r="AG1565" s="60">
        <v>2020</v>
      </c>
      <c r="AH1565" s="53" t="s">
        <v>44</v>
      </c>
      <c r="AI1565" s="53" t="s">
        <v>76</v>
      </c>
      <c r="AJ1565" s="80">
        <v>1.4475</v>
      </c>
      <c r="AK1565" s="57">
        <f t="shared" si="48"/>
        <v>4</v>
      </c>
    </row>
    <row r="1566" spans="28:37" x14ac:dyDescent="0.25">
      <c r="AB1566" s="60">
        <v>2024</v>
      </c>
      <c r="AC1566" s="53" t="s">
        <v>40</v>
      </c>
      <c r="AD1566" s="53" t="s">
        <v>61</v>
      </c>
      <c r="AE1566" s="79">
        <v>1.0009999999999999E-3</v>
      </c>
      <c r="AG1566" s="60">
        <v>2020</v>
      </c>
      <c r="AH1566" s="53" t="s">
        <v>48</v>
      </c>
      <c r="AI1566" s="53" t="s">
        <v>76</v>
      </c>
      <c r="AJ1566" s="79">
        <v>1.4683999999999999</v>
      </c>
      <c r="AK1566" s="57">
        <f t="shared" si="48"/>
        <v>5</v>
      </c>
    </row>
    <row r="1567" spans="28:37" x14ac:dyDescent="0.25">
      <c r="AB1567" s="60">
        <v>2024</v>
      </c>
      <c r="AC1567" s="53" t="s">
        <v>40</v>
      </c>
      <c r="AD1567" s="53" t="s">
        <v>64</v>
      </c>
      <c r="AE1567" s="79">
        <v>0.28470000000000001</v>
      </c>
      <c r="AG1567" s="60">
        <v>2020</v>
      </c>
      <c r="AH1567" s="53" t="s">
        <v>52</v>
      </c>
      <c r="AI1567" s="53" t="s">
        <v>76</v>
      </c>
      <c r="AJ1567" s="80">
        <v>1.4641999999999999</v>
      </c>
      <c r="AK1567" s="57">
        <f t="shared" si="48"/>
        <v>6</v>
      </c>
    </row>
    <row r="1568" spans="28:37" x14ac:dyDescent="0.25">
      <c r="AB1568" s="60">
        <v>2024</v>
      </c>
      <c r="AC1568" s="53" t="s">
        <v>40</v>
      </c>
      <c r="AD1568" s="53" t="s">
        <v>66</v>
      </c>
      <c r="AE1568" s="79">
        <v>4.2133000000000004E-2</v>
      </c>
      <c r="AG1568" s="60">
        <v>2020</v>
      </c>
      <c r="AH1568" s="53" t="s">
        <v>56</v>
      </c>
      <c r="AI1568" s="53" t="s">
        <v>76</v>
      </c>
      <c r="AJ1568" s="79">
        <v>1.5072000000000001</v>
      </c>
      <c r="AK1568" s="57">
        <f t="shared" si="48"/>
        <v>7</v>
      </c>
    </row>
    <row r="1569" spans="28:37" x14ac:dyDescent="0.25">
      <c r="AB1569" s="60">
        <v>2024</v>
      </c>
      <c r="AC1569" s="53" t="s">
        <v>40</v>
      </c>
      <c r="AD1569" s="53" t="s">
        <v>67</v>
      </c>
      <c r="AE1569" s="79">
        <v>0.80709999999999993</v>
      </c>
      <c r="AG1569" s="60">
        <v>2020</v>
      </c>
      <c r="AH1569" s="53" t="s">
        <v>58</v>
      </c>
      <c r="AI1569" s="53" t="s">
        <v>76</v>
      </c>
      <c r="AJ1569" s="79">
        <v>1.5023</v>
      </c>
      <c r="AK1569" s="57">
        <f t="shared" si="48"/>
        <v>8</v>
      </c>
    </row>
    <row r="1570" spans="28:37" x14ac:dyDescent="0.25">
      <c r="AB1570" s="60">
        <v>2024</v>
      </c>
      <c r="AC1570" s="53" t="s">
        <v>40</v>
      </c>
      <c r="AD1570" s="53" t="s">
        <v>69</v>
      </c>
      <c r="AE1570" s="79">
        <v>2.3952000000000001E-2</v>
      </c>
      <c r="AG1570" s="60">
        <v>2020</v>
      </c>
      <c r="AH1570" s="53" t="s">
        <v>60</v>
      </c>
      <c r="AI1570" s="53" t="s">
        <v>76</v>
      </c>
      <c r="AJ1570" s="79">
        <v>1.4859</v>
      </c>
      <c r="AK1570" s="57">
        <f t="shared" si="48"/>
        <v>9</v>
      </c>
    </row>
    <row r="1571" spans="28:37" x14ac:dyDescent="0.25">
      <c r="AB1571" s="60">
        <v>2024</v>
      </c>
      <c r="AC1571" s="53" t="s">
        <v>40</v>
      </c>
      <c r="AD1571" s="53" t="s">
        <v>73</v>
      </c>
      <c r="AE1571" s="79">
        <v>0.36950000000000005</v>
      </c>
      <c r="AG1571" s="60">
        <v>2020</v>
      </c>
      <c r="AH1571" s="53" t="s">
        <v>62</v>
      </c>
      <c r="AI1571" s="53" t="s">
        <v>76</v>
      </c>
      <c r="AJ1571" s="79">
        <v>1.492</v>
      </c>
      <c r="AK1571" s="57">
        <f t="shared" si="48"/>
        <v>10</v>
      </c>
    </row>
    <row r="1572" spans="28:37" x14ac:dyDescent="0.25">
      <c r="AB1572" s="60">
        <v>2024</v>
      </c>
      <c r="AC1572" s="53" t="s">
        <v>40</v>
      </c>
      <c r="AD1572" s="53" t="s">
        <v>75</v>
      </c>
      <c r="AE1572" s="79">
        <v>0.35930000000000001</v>
      </c>
      <c r="AG1572" s="60">
        <v>2020</v>
      </c>
      <c r="AH1572" s="53" t="s">
        <v>65</v>
      </c>
      <c r="AI1572" s="53" t="s">
        <v>76</v>
      </c>
      <c r="AJ1572" s="79">
        <v>1.4797</v>
      </c>
      <c r="AK1572" s="57">
        <f t="shared" si="48"/>
        <v>11</v>
      </c>
    </row>
    <row r="1573" spans="28:37" x14ac:dyDescent="0.25">
      <c r="AB1573" s="60">
        <v>2024</v>
      </c>
      <c r="AC1573" s="53" t="s">
        <v>40</v>
      </c>
      <c r="AD1573" s="53" t="s">
        <v>76</v>
      </c>
      <c r="AE1573" s="79">
        <v>1.4890999999999999</v>
      </c>
      <c r="AG1573" s="60">
        <v>2020</v>
      </c>
      <c r="AH1573" s="53" t="s">
        <v>11</v>
      </c>
      <c r="AI1573" s="53" t="s">
        <v>76</v>
      </c>
      <c r="AJ1573" s="79">
        <v>1.4990999999999999</v>
      </c>
      <c r="AK1573" s="57">
        <f t="shared" si="48"/>
        <v>12</v>
      </c>
    </row>
    <row r="1574" spans="28:37" x14ac:dyDescent="0.25">
      <c r="AB1574" s="60">
        <v>2024</v>
      </c>
      <c r="AC1574" s="53" t="s">
        <v>40</v>
      </c>
      <c r="AD1574" s="53" t="s">
        <v>78</v>
      </c>
      <c r="AE1574" s="79">
        <v>3.7010000000000001E-2</v>
      </c>
      <c r="AG1574" s="60">
        <v>2021</v>
      </c>
      <c r="AH1574" s="53" t="s">
        <v>8</v>
      </c>
      <c r="AI1574" s="53" t="s">
        <v>76</v>
      </c>
      <c r="AJ1574" s="81">
        <v>1.4961000000000002</v>
      </c>
      <c r="AK1574" s="57">
        <f t="shared" si="48"/>
        <v>1</v>
      </c>
    </row>
    <row r="1575" spans="28:37" x14ac:dyDescent="0.25">
      <c r="AB1575" s="60">
        <v>2024</v>
      </c>
      <c r="AC1575" s="53" t="s">
        <v>40</v>
      </c>
      <c r="AD1575" s="53" t="s">
        <v>79</v>
      </c>
      <c r="AE1575" s="79">
        <v>0.3669</v>
      </c>
      <c r="AG1575" s="60">
        <v>2021</v>
      </c>
      <c r="AH1575" s="53" t="s">
        <v>36</v>
      </c>
      <c r="AI1575" s="53" t="s">
        <v>76</v>
      </c>
      <c r="AJ1575" s="81">
        <v>1.4665000000000001</v>
      </c>
      <c r="AK1575" s="57">
        <f t="shared" si="48"/>
        <v>2</v>
      </c>
    </row>
    <row r="1576" spans="28:37" x14ac:dyDescent="0.25">
      <c r="AB1576" s="60">
        <v>2024</v>
      </c>
      <c r="AC1576" s="53" t="s">
        <v>40</v>
      </c>
      <c r="AD1576" s="53" t="s">
        <v>80</v>
      </c>
      <c r="AE1576" s="79">
        <v>5.431E-5</v>
      </c>
      <c r="AG1576" s="60">
        <v>2021</v>
      </c>
      <c r="AH1576" s="53" t="s">
        <v>40</v>
      </c>
      <c r="AI1576" s="53" t="s">
        <v>76</v>
      </c>
      <c r="AJ1576" s="81">
        <v>1.4271</v>
      </c>
      <c r="AK1576" s="57">
        <f t="shared" si="48"/>
        <v>3</v>
      </c>
    </row>
    <row r="1577" spans="28:37" x14ac:dyDescent="0.25">
      <c r="AB1577" s="60">
        <v>2024</v>
      </c>
      <c r="AC1577" s="53" t="s">
        <v>44</v>
      </c>
      <c r="AD1577" s="53" t="s">
        <v>46</v>
      </c>
      <c r="AE1577" s="79">
        <v>1.4571000000000001</v>
      </c>
      <c r="AG1577" s="60">
        <v>2021</v>
      </c>
      <c r="AH1577" s="53" t="s">
        <v>44</v>
      </c>
      <c r="AI1577" s="53" t="s">
        <v>76</v>
      </c>
      <c r="AJ1577" s="81">
        <v>1.4591000000000001</v>
      </c>
      <c r="AK1577" s="57">
        <f t="shared" si="48"/>
        <v>4</v>
      </c>
    </row>
    <row r="1578" spans="28:37" x14ac:dyDescent="0.25">
      <c r="AB1578" s="60">
        <v>2024</v>
      </c>
      <c r="AC1578" s="53" t="s">
        <v>44</v>
      </c>
      <c r="AD1578" s="53" t="s">
        <v>71</v>
      </c>
      <c r="AE1578" s="79">
        <v>1.7078</v>
      </c>
      <c r="AG1578" s="60">
        <v>2021</v>
      </c>
      <c r="AH1578" s="53" t="s">
        <v>48</v>
      </c>
      <c r="AI1578" s="53" t="s">
        <v>76</v>
      </c>
      <c r="AJ1578" s="81">
        <v>1.4712000000000001</v>
      </c>
      <c r="AK1578" s="57">
        <f t="shared" si="48"/>
        <v>5</v>
      </c>
    </row>
    <row r="1579" spans="28:37" x14ac:dyDescent="0.25">
      <c r="AB1579" s="60">
        <v>2024</v>
      </c>
      <c r="AC1579" s="53" t="s">
        <v>44</v>
      </c>
      <c r="AD1579" s="53" t="s">
        <v>5</v>
      </c>
      <c r="AE1579" s="79">
        <v>1.3612</v>
      </c>
      <c r="AG1579" s="60">
        <v>2021</v>
      </c>
      <c r="AH1579" s="53" t="s">
        <v>52</v>
      </c>
      <c r="AI1579" s="53" t="s">
        <v>76</v>
      </c>
      <c r="AJ1579" s="81">
        <v>1.4593</v>
      </c>
      <c r="AK1579" s="57">
        <f t="shared" si="48"/>
        <v>6</v>
      </c>
    </row>
    <row r="1580" spans="28:37" x14ac:dyDescent="0.25">
      <c r="AB1580" s="60">
        <v>2024</v>
      </c>
      <c r="AC1580" s="53" t="s">
        <v>44</v>
      </c>
      <c r="AD1580" s="53" t="s">
        <v>33</v>
      </c>
      <c r="AE1580" s="79">
        <v>0.88939999999999997</v>
      </c>
      <c r="AG1580" s="60">
        <v>2021</v>
      </c>
      <c r="AH1580" s="53" t="s">
        <v>56</v>
      </c>
      <c r="AI1580" s="53" t="s">
        <v>76</v>
      </c>
      <c r="AJ1580" s="80">
        <v>1.4921</v>
      </c>
      <c r="AK1580" s="57">
        <f t="shared" si="48"/>
        <v>7</v>
      </c>
    </row>
    <row r="1581" spans="28:37" x14ac:dyDescent="0.25">
      <c r="AB1581" s="60">
        <v>2024</v>
      </c>
      <c r="AC1581" s="53" t="s">
        <v>44</v>
      </c>
      <c r="AD1581" s="53" t="s">
        <v>38</v>
      </c>
      <c r="AE1581" s="79">
        <v>0.995</v>
      </c>
      <c r="AG1581" s="60">
        <v>2021</v>
      </c>
      <c r="AH1581" s="53" t="s">
        <v>58</v>
      </c>
      <c r="AI1581" s="53" t="s">
        <v>76</v>
      </c>
      <c r="AJ1581" s="80">
        <v>1.4684999999999999</v>
      </c>
      <c r="AK1581" s="57">
        <f t="shared" si="48"/>
        <v>8</v>
      </c>
    </row>
    <row r="1582" spans="28:37" x14ac:dyDescent="0.25">
      <c r="AB1582" s="60">
        <v>2024</v>
      </c>
      <c r="AC1582" s="53" t="s">
        <v>44</v>
      </c>
      <c r="AD1582" s="53" t="s">
        <v>42</v>
      </c>
      <c r="AE1582" s="79">
        <v>0.18789999999999998</v>
      </c>
      <c r="AG1582" s="60">
        <v>2021</v>
      </c>
      <c r="AH1582" s="53" t="s">
        <v>60</v>
      </c>
      <c r="AI1582" s="53" t="s">
        <v>76</v>
      </c>
      <c r="AJ1582" s="80">
        <v>1.4581</v>
      </c>
      <c r="AK1582" s="57">
        <f t="shared" si="48"/>
        <v>9</v>
      </c>
    </row>
    <row r="1583" spans="28:37" x14ac:dyDescent="0.25">
      <c r="AB1583" s="60">
        <v>2024</v>
      </c>
      <c r="AC1583" s="53" t="s">
        <v>44</v>
      </c>
      <c r="AD1583" s="53" t="s">
        <v>50</v>
      </c>
      <c r="AE1583" s="79">
        <v>0.1739</v>
      </c>
      <c r="AG1583" s="60">
        <v>2021</v>
      </c>
      <c r="AH1583" s="53" t="s">
        <v>62</v>
      </c>
      <c r="AI1583" s="53" t="s">
        <v>76</v>
      </c>
      <c r="AJ1583" s="80">
        <v>1.4746000000000001</v>
      </c>
      <c r="AK1583" s="57">
        <f t="shared" si="48"/>
        <v>10</v>
      </c>
    </row>
    <row r="1584" spans="28:37" x14ac:dyDescent="0.25">
      <c r="AB1584" s="60">
        <v>2024</v>
      </c>
      <c r="AC1584" s="53" t="s">
        <v>44</v>
      </c>
      <c r="AD1584" s="53" t="s">
        <v>54</v>
      </c>
      <c r="AE1584" s="79">
        <v>1.6303999999999999E-2</v>
      </c>
      <c r="AG1584" s="60">
        <v>2021</v>
      </c>
      <c r="AH1584" s="53" t="s">
        <v>65</v>
      </c>
      <c r="AI1584" s="53" t="s">
        <v>76</v>
      </c>
      <c r="AJ1584" s="80">
        <v>1.4834000000000001</v>
      </c>
      <c r="AK1584" s="57">
        <f t="shared" si="48"/>
        <v>11</v>
      </c>
    </row>
    <row r="1585" spans="28:37" x14ac:dyDescent="0.25">
      <c r="AB1585" s="60">
        <v>2024</v>
      </c>
      <c r="AC1585" s="53" t="s">
        <v>44</v>
      </c>
      <c r="AD1585" s="53" t="s">
        <v>57</v>
      </c>
      <c r="AE1585" s="79">
        <v>8.3640000000000006E-5</v>
      </c>
      <c r="AG1585" s="60">
        <v>2021</v>
      </c>
      <c r="AH1585" s="53" t="s">
        <v>11</v>
      </c>
      <c r="AI1585" s="53" t="s">
        <v>76</v>
      </c>
      <c r="AJ1585" s="80">
        <v>1.4783000000000002</v>
      </c>
      <c r="AK1585" s="57">
        <f t="shared" si="48"/>
        <v>12</v>
      </c>
    </row>
    <row r="1586" spans="28:37" x14ac:dyDescent="0.25">
      <c r="AB1586" s="60">
        <v>2024</v>
      </c>
      <c r="AC1586" s="53" t="s">
        <v>44</v>
      </c>
      <c r="AD1586" s="53" t="s">
        <v>59</v>
      </c>
      <c r="AE1586" s="79">
        <v>8.683999999999999E-3</v>
      </c>
      <c r="AG1586" s="60">
        <v>2022</v>
      </c>
      <c r="AH1586" s="53" t="s">
        <v>8</v>
      </c>
      <c r="AI1586" s="53" t="s">
        <v>76</v>
      </c>
      <c r="AJ1586" s="80">
        <v>1.4558000000000002</v>
      </c>
      <c r="AK1586" s="57">
        <f t="shared" si="48"/>
        <v>1</v>
      </c>
    </row>
    <row r="1587" spans="28:37" x14ac:dyDescent="0.25">
      <c r="AB1587" s="60">
        <v>2024</v>
      </c>
      <c r="AC1587" s="53" t="s">
        <v>44</v>
      </c>
      <c r="AD1587" s="53" t="s">
        <v>61</v>
      </c>
      <c r="AE1587" s="79">
        <v>9.8799999999999995E-4</v>
      </c>
      <c r="AG1587" s="60">
        <v>2022</v>
      </c>
      <c r="AH1587" s="53" t="s">
        <v>36</v>
      </c>
      <c r="AI1587" s="53" t="s">
        <v>76</v>
      </c>
      <c r="AJ1587" s="80">
        <v>1.4668000000000001</v>
      </c>
      <c r="AK1587" s="57">
        <f t="shared" si="48"/>
        <v>2</v>
      </c>
    </row>
    <row r="1588" spans="28:37" x14ac:dyDescent="0.25">
      <c r="AB1588" s="60">
        <v>2024</v>
      </c>
      <c r="AC1588" s="53" t="s">
        <v>44</v>
      </c>
      <c r="AD1588" s="53" t="s">
        <v>64</v>
      </c>
      <c r="AE1588" s="79">
        <v>0.28550000000000003</v>
      </c>
      <c r="AG1588" s="60">
        <v>2022</v>
      </c>
      <c r="AH1588" s="53" t="s">
        <v>40</v>
      </c>
      <c r="AI1588" s="53" t="s">
        <v>76</v>
      </c>
      <c r="AJ1588" s="80">
        <v>1.4638</v>
      </c>
      <c r="AK1588" s="57">
        <f t="shared" si="48"/>
        <v>3</v>
      </c>
    </row>
    <row r="1589" spans="28:37" x14ac:dyDescent="0.25">
      <c r="AB1589" s="60">
        <v>2024</v>
      </c>
      <c r="AC1589" s="53" t="s">
        <v>44</v>
      </c>
      <c r="AD1589" s="53" t="s">
        <v>66</v>
      </c>
      <c r="AE1589" s="79">
        <v>4.1794999999999999E-2</v>
      </c>
      <c r="AG1589" s="60">
        <v>2022</v>
      </c>
      <c r="AH1589" s="53" t="s">
        <v>44</v>
      </c>
      <c r="AI1589" s="53" t="s">
        <v>76</v>
      </c>
      <c r="AJ1589" s="80">
        <v>1.4252</v>
      </c>
      <c r="AK1589" s="57">
        <f t="shared" si="48"/>
        <v>4</v>
      </c>
    </row>
    <row r="1590" spans="28:37" x14ac:dyDescent="0.25">
      <c r="AB1590" s="60">
        <v>2024</v>
      </c>
      <c r="AC1590" s="53" t="s">
        <v>44</v>
      </c>
      <c r="AD1590" s="53" t="s">
        <v>67</v>
      </c>
      <c r="AE1590" s="79">
        <v>0.81</v>
      </c>
      <c r="AG1590" s="60">
        <v>2022</v>
      </c>
      <c r="AH1590" s="53" t="s">
        <v>48</v>
      </c>
      <c r="AI1590" s="53" t="s">
        <v>76</v>
      </c>
      <c r="AJ1590" s="80">
        <v>1.4276</v>
      </c>
      <c r="AK1590" s="57">
        <f t="shared" si="48"/>
        <v>5</v>
      </c>
    </row>
    <row r="1591" spans="28:37" x14ac:dyDescent="0.25">
      <c r="AB1591" s="60">
        <v>2024</v>
      </c>
      <c r="AC1591" s="53" t="s">
        <v>44</v>
      </c>
      <c r="AD1591" s="53" t="s">
        <v>69</v>
      </c>
      <c r="AE1591" s="79">
        <v>2.3654999999999999E-2</v>
      </c>
      <c r="AG1591" s="60">
        <v>2022</v>
      </c>
      <c r="AH1591" s="53" t="s">
        <v>52</v>
      </c>
      <c r="AI1591" s="53" t="s">
        <v>76</v>
      </c>
      <c r="AJ1591" s="80">
        <v>1.4586000000000001</v>
      </c>
      <c r="AK1591" s="57">
        <f t="shared" si="48"/>
        <v>6</v>
      </c>
    </row>
    <row r="1592" spans="28:37" x14ac:dyDescent="0.25">
      <c r="AB1592" s="60">
        <v>2024</v>
      </c>
      <c r="AC1592" s="53" t="s">
        <v>44</v>
      </c>
      <c r="AD1592" s="53" t="s">
        <v>73</v>
      </c>
      <c r="AE1592" s="79">
        <v>0.37319999999999998</v>
      </c>
      <c r="AG1592" s="60">
        <v>2022</v>
      </c>
      <c r="AH1592" s="53" t="s">
        <v>56</v>
      </c>
      <c r="AI1592" s="53" t="s">
        <v>76</v>
      </c>
      <c r="AJ1592" s="80">
        <v>1.4479</v>
      </c>
      <c r="AK1592" s="57">
        <f t="shared" si="48"/>
        <v>7</v>
      </c>
    </row>
    <row r="1593" spans="28:37" x14ac:dyDescent="0.25">
      <c r="AB1593" s="60">
        <v>2024</v>
      </c>
      <c r="AC1593" s="53" t="s">
        <v>44</v>
      </c>
      <c r="AD1593" s="53" t="s">
        <v>75</v>
      </c>
      <c r="AE1593" s="79">
        <v>0.3629</v>
      </c>
      <c r="AG1593" s="60">
        <v>2022</v>
      </c>
      <c r="AH1593" s="53" t="s">
        <v>58</v>
      </c>
      <c r="AI1593" s="53" t="s">
        <v>76</v>
      </c>
      <c r="AJ1593" s="80">
        <v>1.4338</v>
      </c>
      <c r="AK1593" s="57">
        <f t="shared" si="48"/>
        <v>8</v>
      </c>
    </row>
    <row r="1594" spans="28:37" x14ac:dyDescent="0.25">
      <c r="AB1594" s="60">
        <v>2024</v>
      </c>
      <c r="AC1594" s="53" t="s">
        <v>44</v>
      </c>
      <c r="AD1594" s="53" t="s">
        <v>76</v>
      </c>
      <c r="AE1594" s="79">
        <v>1.4930000000000001</v>
      </c>
      <c r="AG1594" s="60">
        <v>2022</v>
      </c>
      <c r="AH1594" s="53" t="s">
        <v>60</v>
      </c>
      <c r="AI1594" s="53" t="s">
        <v>76</v>
      </c>
      <c r="AJ1594" s="80">
        <v>1.4686000000000001</v>
      </c>
      <c r="AK1594" s="57">
        <f t="shared" si="48"/>
        <v>9</v>
      </c>
    </row>
    <row r="1595" spans="28:37" x14ac:dyDescent="0.25">
      <c r="AB1595" s="60">
        <v>2024</v>
      </c>
      <c r="AC1595" s="53" t="s">
        <v>44</v>
      </c>
      <c r="AD1595" s="53" t="s">
        <v>78</v>
      </c>
      <c r="AE1595" s="79">
        <v>3.6757999999999999E-2</v>
      </c>
      <c r="AG1595" s="60">
        <v>2022</v>
      </c>
      <c r="AH1595" s="53" t="s">
        <v>62</v>
      </c>
      <c r="AI1595" s="53" t="s">
        <v>76</v>
      </c>
      <c r="AJ1595" s="80">
        <v>1.4163999999999999</v>
      </c>
      <c r="AK1595" s="57">
        <f t="shared" si="48"/>
        <v>10</v>
      </c>
    </row>
    <row r="1596" spans="28:37" x14ac:dyDescent="0.25">
      <c r="AB1596" s="60">
        <v>2024</v>
      </c>
      <c r="AC1596" s="53" t="s">
        <v>44</v>
      </c>
      <c r="AD1596" s="53" t="s">
        <v>79</v>
      </c>
      <c r="AE1596" s="79">
        <v>0.37060000000000004</v>
      </c>
      <c r="AG1596" s="60">
        <v>2022</v>
      </c>
      <c r="AH1596" s="53" t="s">
        <v>65</v>
      </c>
      <c r="AI1596" s="53" t="s">
        <v>76</v>
      </c>
      <c r="AJ1596" s="80">
        <v>1.4402999999999999</v>
      </c>
      <c r="AK1596" s="57">
        <f t="shared" si="48"/>
        <v>11</v>
      </c>
    </row>
    <row r="1597" spans="28:37" x14ac:dyDescent="0.25">
      <c r="AB1597" s="60">
        <v>2024</v>
      </c>
      <c r="AC1597" s="53" t="s">
        <v>44</v>
      </c>
      <c r="AD1597" s="53" t="s">
        <v>80</v>
      </c>
      <c r="AE1597" s="79">
        <v>5.3699999999999997E-5</v>
      </c>
      <c r="AG1597" s="60">
        <v>2022</v>
      </c>
      <c r="AH1597" s="53" t="s">
        <v>11</v>
      </c>
      <c r="AI1597" s="53" t="s">
        <v>76</v>
      </c>
      <c r="AJ1597" s="79">
        <v>1.4565000000000001</v>
      </c>
      <c r="AK1597" s="57">
        <f t="shared" si="48"/>
        <v>12</v>
      </c>
    </row>
    <row r="1598" spans="28:37" x14ac:dyDescent="0.25">
      <c r="AB1598" s="60">
        <v>2024</v>
      </c>
      <c r="AC1598" s="53" t="s">
        <v>48</v>
      </c>
      <c r="AD1598" s="53" t="s">
        <v>46</v>
      </c>
      <c r="AE1598" s="79">
        <v>1.4613</v>
      </c>
      <c r="AG1598" s="60">
        <v>2023</v>
      </c>
      <c r="AH1598" s="53" t="s">
        <v>8</v>
      </c>
      <c r="AI1598" s="53" t="s">
        <v>76</v>
      </c>
      <c r="AJ1598" s="80">
        <v>1.4209000000000001</v>
      </c>
      <c r="AK1598" s="57">
        <f t="shared" si="48"/>
        <v>1</v>
      </c>
    </row>
    <row r="1599" spans="28:37" x14ac:dyDescent="0.25">
      <c r="AB1599" s="60">
        <v>2024</v>
      </c>
      <c r="AC1599" s="53" t="s">
        <v>48</v>
      </c>
      <c r="AD1599" s="53" t="s">
        <v>71</v>
      </c>
      <c r="AE1599" s="79">
        <v>1.7184999999999999</v>
      </c>
      <c r="AG1599" s="60">
        <v>2023</v>
      </c>
      <c r="AH1599" s="53" t="s">
        <v>36</v>
      </c>
      <c r="AI1599" s="53" t="s">
        <v>76</v>
      </c>
      <c r="AJ1599" s="80">
        <v>1.4397</v>
      </c>
      <c r="AK1599" s="57">
        <f t="shared" si="48"/>
        <v>2</v>
      </c>
    </row>
    <row r="1600" spans="28:37" x14ac:dyDescent="0.25">
      <c r="AB1600" s="60">
        <v>2024</v>
      </c>
      <c r="AC1600" s="53" t="s">
        <v>48</v>
      </c>
      <c r="AD1600" s="53" t="s">
        <v>5</v>
      </c>
      <c r="AE1600" s="79">
        <v>1.3507</v>
      </c>
      <c r="AG1600" s="60">
        <v>2023</v>
      </c>
      <c r="AH1600" s="53" t="s">
        <v>40</v>
      </c>
      <c r="AI1600" s="53" t="s">
        <v>76</v>
      </c>
      <c r="AJ1600" s="80">
        <v>1.4524000000000001</v>
      </c>
      <c r="AK1600" s="57">
        <f t="shared" si="48"/>
        <v>3</v>
      </c>
    </row>
    <row r="1601" spans="28:37" x14ac:dyDescent="0.25">
      <c r="AB1601" s="60">
        <v>2024</v>
      </c>
      <c r="AC1601" s="53" t="s">
        <v>48</v>
      </c>
      <c r="AD1601" s="53" t="s">
        <v>33</v>
      </c>
      <c r="AE1601" s="79">
        <v>0.89629999999999999</v>
      </c>
      <c r="AG1601" s="60">
        <v>2023</v>
      </c>
      <c r="AH1601" s="53" t="s">
        <v>44</v>
      </c>
      <c r="AI1601" s="53" t="s">
        <v>76</v>
      </c>
      <c r="AJ1601" s="80">
        <v>1.4923</v>
      </c>
      <c r="AK1601" s="57">
        <f t="shared" si="48"/>
        <v>4</v>
      </c>
    </row>
    <row r="1602" spans="28:37" x14ac:dyDescent="0.25">
      <c r="AB1602" s="60">
        <v>2024</v>
      </c>
      <c r="AC1602" s="53" t="s">
        <v>48</v>
      </c>
      <c r="AD1602" s="53" t="s">
        <v>38</v>
      </c>
      <c r="AE1602" s="79">
        <v>0.98769999999999991</v>
      </c>
      <c r="AG1602" s="60">
        <v>2023</v>
      </c>
      <c r="AH1602" s="53" t="s">
        <v>48</v>
      </c>
      <c r="AI1602" s="53" t="s">
        <v>76</v>
      </c>
      <c r="AJ1602" s="80">
        <v>1.4906999999999999</v>
      </c>
      <c r="AK1602" s="57">
        <f t="shared" ref="AK1602:AK1665" si="49">VLOOKUP(AH1602,AM:AN,2,FALSE)</f>
        <v>5</v>
      </c>
    </row>
    <row r="1603" spans="28:37" x14ac:dyDescent="0.25">
      <c r="AB1603" s="60">
        <v>2024</v>
      </c>
      <c r="AC1603" s="53" t="s">
        <v>48</v>
      </c>
      <c r="AD1603" s="53" t="s">
        <v>42</v>
      </c>
      <c r="AE1603" s="79">
        <v>0.1865</v>
      </c>
      <c r="AG1603" s="60">
        <v>2023</v>
      </c>
      <c r="AH1603" s="53" t="s">
        <v>52</v>
      </c>
      <c r="AI1603" s="53" t="s">
        <v>76</v>
      </c>
      <c r="AJ1603" s="80">
        <v>1.5087999999999999</v>
      </c>
      <c r="AK1603" s="57">
        <f t="shared" si="49"/>
        <v>6</v>
      </c>
    </row>
    <row r="1604" spans="28:37" x14ac:dyDescent="0.25">
      <c r="AB1604" s="60">
        <v>2024</v>
      </c>
      <c r="AC1604" s="53" t="s">
        <v>48</v>
      </c>
      <c r="AD1604" s="53" t="s">
        <v>50</v>
      </c>
      <c r="AE1604" s="79">
        <v>0.17280000000000001</v>
      </c>
      <c r="AG1604" s="60">
        <v>2023</v>
      </c>
      <c r="AH1604" s="53" t="s">
        <v>56</v>
      </c>
      <c r="AI1604" s="53" t="s">
        <v>76</v>
      </c>
      <c r="AJ1604" s="80">
        <v>1.5283000000000002</v>
      </c>
      <c r="AK1604" s="57">
        <f t="shared" si="49"/>
        <v>7</v>
      </c>
    </row>
    <row r="1605" spans="28:37" x14ac:dyDescent="0.25">
      <c r="AB1605" s="60">
        <v>2024</v>
      </c>
      <c r="AC1605" s="53" t="s">
        <v>48</v>
      </c>
      <c r="AD1605" s="53" t="s">
        <v>54</v>
      </c>
      <c r="AE1605" s="79">
        <v>1.6222E-2</v>
      </c>
      <c r="AG1605" s="60">
        <v>2023</v>
      </c>
      <c r="AH1605" s="53" t="s">
        <v>58</v>
      </c>
      <c r="AI1605" s="53" t="s">
        <v>76</v>
      </c>
      <c r="AJ1605" s="80">
        <v>1.5371999999999999</v>
      </c>
      <c r="AK1605" s="57">
        <f t="shared" si="49"/>
        <v>8</v>
      </c>
    </row>
    <row r="1606" spans="28:37" x14ac:dyDescent="0.25">
      <c r="AB1606" s="60">
        <v>2024</v>
      </c>
      <c r="AC1606" s="53" t="s">
        <v>48</v>
      </c>
      <c r="AD1606" s="53" t="s">
        <v>57</v>
      </c>
      <c r="AE1606" s="79">
        <v>8.3140000000000007E-5</v>
      </c>
      <c r="AG1606" s="60">
        <v>2023</v>
      </c>
      <c r="AH1606" s="53" t="s">
        <v>60</v>
      </c>
      <c r="AI1606" s="53" t="s">
        <v>76</v>
      </c>
      <c r="AJ1606" s="80">
        <v>1.4933000000000001</v>
      </c>
      <c r="AK1606" s="57">
        <f t="shared" si="49"/>
        <v>9</v>
      </c>
    </row>
    <row r="1607" spans="28:37" x14ac:dyDescent="0.25">
      <c r="AB1607" s="60">
        <v>2024</v>
      </c>
      <c r="AC1607" s="53" t="s">
        <v>48</v>
      </c>
      <c r="AD1607" s="53" t="s">
        <v>59</v>
      </c>
      <c r="AE1607" s="79">
        <v>8.6140000000000001E-3</v>
      </c>
      <c r="AG1607" s="60">
        <v>2023</v>
      </c>
      <c r="AH1607" s="53" t="s">
        <v>62</v>
      </c>
      <c r="AI1607" s="53" t="s">
        <v>76</v>
      </c>
      <c r="AJ1607" s="80">
        <v>1.514</v>
      </c>
      <c r="AK1607" s="57">
        <f t="shared" si="49"/>
        <v>10</v>
      </c>
    </row>
    <row r="1608" spans="28:37" x14ac:dyDescent="0.25">
      <c r="AB1608" s="60">
        <v>2024</v>
      </c>
      <c r="AC1608" s="53" t="s">
        <v>48</v>
      </c>
      <c r="AD1608" s="53" t="s">
        <v>61</v>
      </c>
      <c r="AE1608" s="79">
        <v>9.7799999999999992E-4</v>
      </c>
      <c r="AG1608" s="60">
        <v>2023</v>
      </c>
      <c r="AH1608" s="53" t="s">
        <v>65</v>
      </c>
      <c r="AI1608" s="53" t="s">
        <v>76</v>
      </c>
      <c r="AJ1608" s="80">
        <v>1.526</v>
      </c>
      <c r="AK1608" s="57">
        <f t="shared" si="49"/>
        <v>11</v>
      </c>
    </row>
    <row r="1609" spans="28:37" x14ac:dyDescent="0.25">
      <c r="AB1609" s="60">
        <v>2024</v>
      </c>
      <c r="AC1609" s="53" t="s">
        <v>48</v>
      </c>
      <c r="AD1609" s="53" t="s">
        <v>64</v>
      </c>
      <c r="AE1609" s="79">
        <v>0.28710000000000002</v>
      </c>
      <c r="AG1609" s="60">
        <v>2023</v>
      </c>
      <c r="AH1609" s="53" t="s">
        <v>11</v>
      </c>
      <c r="AI1609" s="53" t="s">
        <v>76</v>
      </c>
      <c r="AJ1609" s="80">
        <v>1.5636000000000001</v>
      </c>
      <c r="AK1609" s="57">
        <f t="shared" si="49"/>
        <v>12</v>
      </c>
    </row>
    <row r="1610" spans="28:37" x14ac:dyDescent="0.25">
      <c r="AB1610" s="60">
        <v>2024</v>
      </c>
      <c r="AC1610" s="53" t="s">
        <v>48</v>
      </c>
      <c r="AD1610" s="53" t="s">
        <v>66</v>
      </c>
      <c r="AE1610" s="79">
        <v>4.1578999999999998E-2</v>
      </c>
      <c r="AG1610" s="60">
        <v>2024</v>
      </c>
      <c r="AH1610" s="53" t="s">
        <v>8</v>
      </c>
      <c r="AI1610" s="53" t="s">
        <v>76</v>
      </c>
      <c r="AJ1610" s="79">
        <v>1.5533000000000001</v>
      </c>
      <c r="AK1610" s="57">
        <f t="shared" si="49"/>
        <v>1</v>
      </c>
    </row>
    <row r="1611" spans="28:37" x14ac:dyDescent="0.25">
      <c r="AB1611" s="60">
        <v>2024</v>
      </c>
      <c r="AC1611" s="53" t="s">
        <v>48</v>
      </c>
      <c r="AD1611" s="53" t="s">
        <v>67</v>
      </c>
      <c r="AE1611" s="79">
        <v>0.82750000000000001</v>
      </c>
      <c r="AG1611" s="60">
        <v>2024</v>
      </c>
      <c r="AH1611" s="53" t="s">
        <v>36</v>
      </c>
      <c r="AI1611" s="53" t="s">
        <v>76</v>
      </c>
      <c r="AJ1611" s="79">
        <v>1.5306999999999999</v>
      </c>
      <c r="AK1611" s="57">
        <f t="shared" si="49"/>
        <v>2</v>
      </c>
    </row>
    <row r="1612" spans="28:37" x14ac:dyDescent="0.25">
      <c r="AB1612" s="60">
        <v>2024</v>
      </c>
      <c r="AC1612" s="53" t="s">
        <v>48</v>
      </c>
      <c r="AD1612" s="53" t="s">
        <v>69</v>
      </c>
      <c r="AE1612" s="79">
        <v>2.3077999999999998E-2</v>
      </c>
      <c r="AG1612" s="60">
        <v>2024</v>
      </c>
      <c r="AH1612" s="53" t="s">
        <v>40</v>
      </c>
      <c r="AI1612" s="53" t="s">
        <v>76</v>
      </c>
      <c r="AJ1612" s="79">
        <v>1.4890999999999999</v>
      </c>
      <c r="AK1612" s="57">
        <f t="shared" si="49"/>
        <v>3</v>
      </c>
    </row>
    <row r="1613" spans="28:37" x14ac:dyDescent="0.25">
      <c r="AB1613" s="60">
        <v>2024</v>
      </c>
      <c r="AC1613" s="53" t="s">
        <v>48</v>
      </c>
      <c r="AD1613" s="53" t="s">
        <v>73</v>
      </c>
      <c r="AE1613" s="79">
        <v>0.3705</v>
      </c>
      <c r="AG1613" s="60">
        <v>2024</v>
      </c>
      <c r="AH1613" s="53" t="s">
        <v>44</v>
      </c>
      <c r="AI1613" s="53" t="s">
        <v>76</v>
      </c>
      <c r="AJ1613" s="79">
        <v>1.4930000000000001</v>
      </c>
      <c r="AK1613" s="57">
        <f t="shared" si="49"/>
        <v>4</v>
      </c>
    </row>
    <row r="1614" spans="28:37" x14ac:dyDescent="0.25">
      <c r="AB1614" s="60">
        <v>2024</v>
      </c>
      <c r="AC1614" s="53" t="s">
        <v>48</v>
      </c>
      <c r="AD1614" s="53" t="s">
        <v>75</v>
      </c>
      <c r="AE1614" s="79">
        <v>0.36009999999999998</v>
      </c>
      <c r="AG1614" s="60">
        <v>2024</v>
      </c>
      <c r="AH1614" s="53" t="s">
        <v>48</v>
      </c>
      <c r="AI1614" s="53" t="s">
        <v>76</v>
      </c>
      <c r="AJ1614" s="79">
        <v>1.4943</v>
      </c>
      <c r="AK1614" s="57">
        <f t="shared" si="49"/>
        <v>5</v>
      </c>
    </row>
    <row r="1615" spans="28:37" x14ac:dyDescent="0.25">
      <c r="AB1615" s="60">
        <v>2024</v>
      </c>
      <c r="AC1615" s="53" t="s">
        <v>48</v>
      </c>
      <c r="AD1615" s="53" t="s">
        <v>76</v>
      </c>
      <c r="AE1615" s="79">
        <v>1.4943</v>
      </c>
      <c r="AG1615" s="60">
        <v>2024</v>
      </c>
      <c r="AH1615" s="53" t="s">
        <v>52</v>
      </c>
      <c r="AI1615" s="53" t="s">
        <v>76</v>
      </c>
      <c r="AJ1615" s="79">
        <v>1.5104</v>
      </c>
      <c r="AK1615" s="57">
        <f t="shared" si="49"/>
        <v>6</v>
      </c>
    </row>
    <row r="1616" spans="28:37" x14ac:dyDescent="0.25">
      <c r="AB1616" s="60">
        <v>2024</v>
      </c>
      <c r="AC1616" s="53" t="s">
        <v>48</v>
      </c>
      <c r="AD1616" s="53" t="s">
        <v>78</v>
      </c>
      <c r="AE1616" s="79">
        <v>3.6767000000000001E-2</v>
      </c>
      <c r="AG1616" s="60">
        <v>2024</v>
      </c>
      <c r="AH1616" s="53" t="s">
        <v>56</v>
      </c>
      <c r="AI1616" s="53" t="s">
        <v>76</v>
      </c>
      <c r="AJ1616" s="79">
        <v>1.5216000000000001</v>
      </c>
      <c r="AK1616" s="57">
        <f t="shared" si="49"/>
        <v>7</v>
      </c>
    </row>
    <row r="1617" spans="28:37" x14ac:dyDescent="0.25">
      <c r="AB1617" s="60">
        <v>2024</v>
      </c>
      <c r="AC1617" s="53" t="s">
        <v>48</v>
      </c>
      <c r="AD1617" s="53" t="s">
        <v>79</v>
      </c>
      <c r="AE1617" s="79">
        <v>0.36770000000000003</v>
      </c>
      <c r="AG1617" s="60">
        <v>2024</v>
      </c>
      <c r="AH1617" s="53" t="s">
        <v>58</v>
      </c>
      <c r="AI1617" s="53" t="s">
        <v>76</v>
      </c>
      <c r="AJ1617" s="79">
        <v>1.5369999999999999</v>
      </c>
      <c r="AK1617" s="57">
        <f t="shared" si="49"/>
        <v>8</v>
      </c>
    </row>
    <row r="1618" spans="28:37" x14ac:dyDescent="0.25">
      <c r="AB1618" s="60">
        <v>2024</v>
      </c>
      <c r="AC1618" s="53" t="s">
        <v>48</v>
      </c>
      <c r="AD1618" s="53" t="s">
        <v>80</v>
      </c>
      <c r="AE1618" s="79">
        <v>5.3059999999999997E-5</v>
      </c>
      <c r="AG1618" s="60">
        <v>2024</v>
      </c>
      <c r="AH1618" s="53" t="s">
        <v>60</v>
      </c>
      <c r="AI1618" s="53" t="s">
        <v>76</v>
      </c>
      <c r="AJ1618" s="79">
        <v>1.5209999999999999</v>
      </c>
      <c r="AK1618" s="57">
        <f t="shared" si="49"/>
        <v>9</v>
      </c>
    </row>
    <row r="1619" spans="28:37" x14ac:dyDescent="0.25">
      <c r="AB1619" s="60">
        <v>2024</v>
      </c>
      <c r="AC1619" s="53" t="s">
        <v>52</v>
      </c>
      <c r="AD1619" s="53" t="s">
        <v>46</v>
      </c>
      <c r="AE1619" s="79">
        <v>1.4524999999999999</v>
      </c>
      <c r="AG1619" s="60">
        <v>2024</v>
      </c>
      <c r="AH1619" s="53" t="s">
        <v>62</v>
      </c>
      <c r="AI1619" s="53" t="s">
        <v>76</v>
      </c>
      <c r="AJ1619" s="79">
        <v>1.5271999999999999</v>
      </c>
      <c r="AK1619" s="57">
        <f t="shared" si="49"/>
        <v>10</v>
      </c>
    </row>
    <row r="1620" spans="28:37" x14ac:dyDescent="0.25">
      <c r="AB1620" s="60">
        <v>2024</v>
      </c>
      <c r="AC1620" s="53" t="s">
        <v>52</v>
      </c>
      <c r="AD1620" s="53" t="s">
        <v>71</v>
      </c>
      <c r="AE1620" s="79">
        <v>1.7157</v>
      </c>
      <c r="AG1620" s="60">
        <v>2024</v>
      </c>
      <c r="AH1620" s="53" t="s">
        <v>65</v>
      </c>
      <c r="AI1620" s="53" t="s">
        <v>76</v>
      </c>
      <c r="AJ1620" s="79">
        <v>1.5197999999999998</v>
      </c>
      <c r="AK1620" s="57">
        <f t="shared" si="49"/>
        <v>11</v>
      </c>
    </row>
    <row r="1621" spans="28:37" x14ac:dyDescent="0.25">
      <c r="AB1621" s="60">
        <v>2024</v>
      </c>
      <c r="AC1621" s="53" t="s">
        <v>52</v>
      </c>
      <c r="AD1621" s="53" t="s">
        <v>5</v>
      </c>
      <c r="AE1621" s="79">
        <v>1.3585</v>
      </c>
      <c r="AG1621" s="60">
        <v>2024</v>
      </c>
      <c r="AH1621" s="53" t="s">
        <v>11</v>
      </c>
      <c r="AI1621" s="53" t="s">
        <v>76</v>
      </c>
      <c r="AJ1621" s="82">
        <v>1.5066999999999999</v>
      </c>
      <c r="AK1621" s="57">
        <f t="shared" si="49"/>
        <v>12</v>
      </c>
    </row>
    <row r="1622" spans="28:37" x14ac:dyDescent="0.25">
      <c r="AB1622" s="60">
        <v>2024</v>
      </c>
      <c r="AC1622" s="53" t="s">
        <v>52</v>
      </c>
      <c r="AD1622" s="53" t="s">
        <v>33</v>
      </c>
      <c r="AE1622" s="79">
        <v>0.9</v>
      </c>
      <c r="AG1622" s="60">
        <v>2025</v>
      </c>
      <c r="AH1622" s="53" t="s">
        <v>8</v>
      </c>
      <c r="AI1622" s="53" t="s">
        <v>76</v>
      </c>
      <c r="AJ1622" s="79">
        <v>1.4887999999999999</v>
      </c>
      <c r="AK1622" s="57">
        <f t="shared" si="49"/>
        <v>1</v>
      </c>
    </row>
    <row r="1623" spans="28:37" x14ac:dyDescent="0.25">
      <c r="AB1623" s="60">
        <v>2024</v>
      </c>
      <c r="AC1623" s="53" t="s">
        <v>52</v>
      </c>
      <c r="AD1623" s="53" t="s">
        <v>38</v>
      </c>
      <c r="AE1623" s="79">
        <v>0.9899</v>
      </c>
      <c r="AG1623" s="60">
        <v>2025</v>
      </c>
      <c r="AH1623" s="53" t="s">
        <v>36</v>
      </c>
      <c r="AI1623" s="53" t="s">
        <v>76</v>
      </c>
      <c r="AJ1623" s="79">
        <v>1.5005999999999999</v>
      </c>
      <c r="AK1623" s="57">
        <f t="shared" si="49"/>
        <v>2</v>
      </c>
    </row>
    <row r="1624" spans="28:37" x14ac:dyDescent="0.25">
      <c r="AB1624" s="60">
        <v>2024</v>
      </c>
      <c r="AC1624" s="53" t="s">
        <v>52</v>
      </c>
      <c r="AD1624" s="53" t="s">
        <v>42</v>
      </c>
      <c r="AE1624" s="79">
        <v>0.18690000000000001</v>
      </c>
      <c r="AG1624" s="60">
        <v>2025</v>
      </c>
      <c r="AH1624" s="53" t="s">
        <v>40</v>
      </c>
      <c r="AI1624" s="53" t="s">
        <v>76</v>
      </c>
      <c r="AJ1624" s="79">
        <v>1.5194999999999999</v>
      </c>
      <c r="AK1624" s="57">
        <f t="shared" si="49"/>
        <v>3</v>
      </c>
    </row>
    <row r="1625" spans="28:37" x14ac:dyDescent="0.25">
      <c r="AB1625" s="60">
        <v>2024</v>
      </c>
      <c r="AC1625" s="53" t="s">
        <v>52</v>
      </c>
      <c r="AD1625" s="53" t="s">
        <v>50</v>
      </c>
      <c r="AE1625" s="79">
        <v>0.17399999999999999</v>
      </c>
      <c r="AG1625" s="60">
        <v>2025</v>
      </c>
      <c r="AH1625" s="53" t="s">
        <v>44</v>
      </c>
      <c r="AI1625" s="53" t="s">
        <v>76</v>
      </c>
      <c r="AJ1625" s="79">
        <v>1.5871000000000002</v>
      </c>
      <c r="AK1625" s="57">
        <f t="shared" si="49"/>
        <v>4</v>
      </c>
    </row>
    <row r="1626" spans="28:37" x14ac:dyDescent="0.25">
      <c r="AB1626" s="60">
        <v>2024</v>
      </c>
      <c r="AC1626" s="53" t="s">
        <v>52</v>
      </c>
      <c r="AD1626" s="53" t="s">
        <v>54</v>
      </c>
      <c r="AE1626" s="79">
        <v>1.6286999999999999E-2</v>
      </c>
      <c r="AG1626" s="60">
        <v>2025</v>
      </c>
      <c r="AH1626" s="53" t="s">
        <v>48</v>
      </c>
      <c r="AI1626" s="53" t="s">
        <v>76</v>
      </c>
      <c r="AJ1626" s="79">
        <v>1.5655000000000001</v>
      </c>
      <c r="AK1626" s="57">
        <f t="shared" si="49"/>
        <v>5</v>
      </c>
    </row>
    <row r="1627" spans="28:37" x14ac:dyDescent="0.25">
      <c r="AB1627" s="60">
        <v>2024</v>
      </c>
      <c r="AC1627" s="53" t="s">
        <v>52</v>
      </c>
      <c r="AD1627" s="53" t="s">
        <v>57</v>
      </c>
      <c r="AE1627" s="79">
        <v>8.2869999999999998E-5</v>
      </c>
      <c r="AG1627" s="60">
        <v>2025</v>
      </c>
      <c r="AH1627" s="53" t="s">
        <v>52</v>
      </c>
      <c r="AI1627" s="53" t="s">
        <v>76</v>
      </c>
      <c r="AJ1627" s="79">
        <v>1.5961000000000001</v>
      </c>
      <c r="AK1627" s="57">
        <f t="shared" si="49"/>
        <v>6</v>
      </c>
    </row>
    <row r="1628" spans="28:37" x14ac:dyDescent="0.25">
      <c r="AB1628" s="60">
        <v>2024</v>
      </c>
      <c r="AC1628" s="53" t="s">
        <v>52</v>
      </c>
      <c r="AD1628" s="53" t="s">
        <v>59</v>
      </c>
      <c r="AE1628" s="79">
        <v>8.4370000000000001E-3</v>
      </c>
      <c r="AG1628" s="60">
        <v>2025</v>
      </c>
      <c r="AH1628" s="53" t="s">
        <v>56</v>
      </c>
      <c r="AI1628" s="53" t="s">
        <v>76</v>
      </c>
      <c r="AJ1628" s="79">
        <v>1.5915999999999999</v>
      </c>
      <c r="AK1628" s="57">
        <f t="shared" si="49"/>
        <v>7</v>
      </c>
    </row>
    <row r="1629" spans="28:37" x14ac:dyDescent="0.25">
      <c r="AB1629" s="60">
        <v>2024</v>
      </c>
      <c r="AC1629" s="53" t="s">
        <v>52</v>
      </c>
      <c r="AD1629" s="53" t="s">
        <v>61</v>
      </c>
      <c r="AE1629" s="79">
        <v>9.8299999999999993E-4</v>
      </c>
      <c r="AG1629" s="60">
        <v>2025</v>
      </c>
      <c r="AH1629" s="53" t="s">
        <v>58</v>
      </c>
      <c r="AI1629" s="53" t="s">
        <v>76</v>
      </c>
      <c r="AJ1629" s="79">
        <v>1.5991</v>
      </c>
      <c r="AK1629" s="57">
        <f t="shared" si="49"/>
        <v>8</v>
      </c>
    </row>
    <row r="1630" spans="28:37" x14ac:dyDescent="0.25">
      <c r="AB1630" s="60">
        <v>2024</v>
      </c>
      <c r="AC1630" s="53" t="s">
        <v>52</v>
      </c>
      <c r="AD1630" s="53" t="s">
        <v>64</v>
      </c>
      <c r="AE1630" s="79">
        <v>0.2878</v>
      </c>
      <c r="AG1630" s="60">
        <v>2025</v>
      </c>
      <c r="AH1630" s="53" t="s">
        <v>60</v>
      </c>
      <c r="AI1630" s="53" t="s">
        <v>76</v>
      </c>
      <c r="AJ1630" s="79">
        <v>1.6194999999999999</v>
      </c>
      <c r="AK1630" s="57">
        <f t="shared" si="49"/>
        <v>9</v>
      </c>
    </row>
    <row r="1631" spans="28:37" x14ac:dyDescent="0.25">
      <c r="AB1631" s="60">
        <v>2024</v>
      </c>
      <c r="AC1631" s="53" t="s">
        <v>52</v>
      </c>
      <c r="AD1631" s="53" t="s">
        <v>66</v>
      </c>
      <c r="AE1631" s="79">
        <v>4.1832000000000001E-2</v>
      </c>
      <c r="AG1631" s="60">
        <v>2025</v>
      </c>
      <c r="AH1631" s="53" t="s">
        <v>62</v>
      </c>
      <c r="AI1631" s="53" t="s">
        <v>76</v>
      </c>
      <c r="AJ1631" s="79">
        <v>1.6211000000000002</v>
      </c>
      <c r="AK1631" s="57">
        <f t="shared" si="49"/>
        <v>10</v>
      </c>
    </row>
    <row r="1632" spans="28:37" x14ac:dyDescent="0.25">
      <c r="AB1632" s="60">
        <v>2024</v>
      </c>
      <c r="AC1632" s="53" t="s">
        <v>52</v>
      </c>
      <c r="AD1632" s="53" t="s">
        <v>67</v>
      </c>
      <c r="AE1632" s="79">
        <v>0.82389999999999997</v>
      </c>
      <c r="AG1632" s="60">
        <v>2025</v>
      </c>
      <c r="AH1632" s="53" t="s">
        <v>65</v>
      </c>
      <c r="AI1632" s="53" t="s">
        <v>76</v>
      </c>
      <c r="AJ1632" s="79">
        <v>1.6108000000000002</v>
      </c>
      <c r="AK1632" s="57">
        <f t="shared" si="49"/>
        <v>11</v>
      </c>
    </row>
    <row r="1633" spans="28:37" x14ac:dyDescent="0.25">
      <c r="AB1633" s="60">
        <v>2024</v>
      </c>
      <c r="AC1633" s="53" t="s">
        <v>52</v>
      </c>
      <c r="AD1633" s="53" t="s">
        <v>69</v>
      </c>
      <c r="AE1633" s="79">
        <v>2.3156E-2</v>
      </c>
      <c r="AG1633" s="60">
        <v>2025</v>
      </c>
      <c r="AH1633" s="53" t="s">
        <v>11</v>
      </c>
      <c r="AI1633" s="53" t="s">
        <v>76</v>
      </c>
      <c r="AJ1633" s="79">
        <v>1.6209</v>
      </c>
      <c r="AK1633" s="57">
        <f t="shared" si="49"/>
        <v>12</v>
      </c>
    </row>
    <row r="1634" spans="28:37" x14ac:dyDescent="0.25">
      <c r="AB1634" s="60">
        <v>2024</v>
      </c>
      <c r="AC1634" s="53" t="s">
        <v>52</v>
      </c>
      <c r="AD1634" s="53" t="s">
        <v>73</v>
      </c>
      <c r="AE1634" s="79">
        <v>0.37259999999999999</v>
      </c>
      <c r="AG1634" s="60">
        <v>2018</v>
      </c>
      <c r="AH1634" s="53" t="s">
        <v>8</v>
      </c>
      <c r="AI1634" s="53" t="s">
        <v>78</v>
      </c>
      <c r="AJ1634" s="79">
        <v>4.1757999999999997E-2</v>
      </c>
      <c r="AK1634" s="57">
        <f t="shared" si="49"/>
        <v>1</v>
      </c>
    </row>
    <row r="1635" spans="28:37" x14ac:dyDescent="0.25">
      <c r="AB1635" s="60">
        <v>2024</v>
      </c>
      <c r="AC1635" s="53" t="s">
        <v>52</v>
      </c>
      <c r="AD1635" s="53" t="s">
        <v>75</v>
      </c>
      <c r="AE1635" s="79">
        <v>0.36210000000000003</v>
      </c>
      <c r="AG1635" s="60">
        <v>2018</v>
      </c>
      <c r="AH1635" s="53" t="s">
        <v>36</v>
      </c>
      <c r="AI1635" s="53" t="s">
        <v>78</v>
      </c>
      <c r="AJ1635" s="79">
        <v>4.2129E-2</v>
      </c>
      <c r="AK1635" s="57">
        <f t="shared" si="49"/>
        <v>2</v>
      </c>
    </row>
    <row r="1636" spans="28:37" x14ac:dyDescent="0.25">
      <c r="AB1636" s="60">
        <v>2024</v>
      </c>
      <c r="AC1636" s="53" t="s">
        <v>52</v>
      </c>
      <c r="AD1636" s="53" t="s">
        <v>76</v>
      </c>
      <c r="AE1636" s="79">
        <v>1.5104</v>
      </c>
      <c r="AG1636" s="60">
        <v>2018</v>
      </c>
      <c r="AH1636" s="53" t="s">
        <v>40</v>
      </c>
      <c r="AI1636" s="53" t="s">
        <v>78</v>
      </c>
      <c r="AJ1636" s="79">
        <v>4.2000000000000003E-2</v>
      </c>
      <c r="AK1636" s="57">
        <f t="shared" si="49"/>
        <v>3</v>
      </c>
    </row>
    <row r="1637" spans="28:37" x14ac:dyDescent="0.25">
      <c r="AB1637" s="60">
        <v>2024</v>
      </c>
      <c r="AC1637" s="53" t="s">
        <v>52</v>
      </c>
      <c r="AD1637" s="53" t="s">
        <v>78</v>
      </c>
      <c r="AE1637" s="79">
        <v>3.6853999999999998E-2</v>
      </c>
      <c r="AG1637" s="60">
        <v>2018</v>
      </c>
      <c r="AH1637" s="53" t="s">
        <v>44</v>
      </c>
      <c r="AI1637" s="53" t="s">
        <v>78</v>
      </c>
      <c r="AJ1637" s="79">
        <v>4.1999000000000002E-2</v>
      </c>
      <c r="AK1637" s="57">
        <f t="shared" si="49"/>
        <v>4</v>
      </c>
    </row>
    <row r="1638" spans="28:37" x14ac:dyDescent="0.25">
      <c r="AB1638" s="60">
        <v>2024</v>
      </c>
      <c r="AC1638" s="53" t="s">
        <v>52</v>
      </c>
      <c r="AD1638" s="53" t="s">
        <v>79</v>
      </c>
      <c r="AE1638" s="79">
        <v>0.36979999999999996</v>
      </c>
      <c r="AG1638" s="60">
        <v>2018</v>
      </c>
      <c r="AH1638" s="53" t="s">
        <v>48</v>
      </c>
      <c r="AI1638" s="53" t="s">
        <v>78</v>
      </c>
      <c r="AJ1638" s="79">
        <v>4.1829999999999999E-2</v>
      </c>
      <c r="AK1638" s="57">
        <f t="shared" si="49"/>
        <v>5</v>
      </c>
    </row>
    <row r="1639" spans="28:37" x14ac:dyDescent="0.25">
      <c r="AB1639" s="60">
        <v>2024</v>
      </c>
      <c r="AC1639" s="53" t="s">
        <v>52</v>
      </c>
      <c r="AD1639" s="53" t="s">
        <v>80</v>
      </c>
      <c r="AE1639" s="79">
        <v>5.3390000000000002E-5</v>
      </c>
      <c r="AG1639" s="60">
        <v>2018</v>
      </c>
      <c r="AH1639" s="53" t="s">
        <v>52</v>
      </c>
      <c r="AI1639" s="53" t="s">
        <v>78</v>
      </c>
      <c r="AJ1639" s="79">
        <v>4.1163999999999999E-2</v>
      </c>
      <c r="AK1639" s="57">
        <f t="shared" si="49"/>
        <v>6</v>
      </c>
    </row>
    <row r="1640" spans="28:37" x14ac:dyDescent="0.25">
      <c r="AB1640" s="60">
        <v>2024</v>
      </c>
      <c r="AC1640" s="53" t="s">
        <v>56</v>
      </c>
      <c r="AD1640" s="53" t="s">
        <v>46</v>
      </c>
      <c r="AE1640" s="79">
        <v>1.4538</v>
      </c>
      <c r="AG1640" s="60">
        <v>2018</v>
      </c>
      <c r="AH1640" s="53" t="s">
        <v>56</v>
      </c>
      <c r="AI1640" s="53" t="s">
        <v>78</v>
      </c>
      <c r="AJ1640" s="79">
        <v>4.0890000000000003E-2</v>
      </c>
      <c r="AK1640" s="57">
        <f t="shared" si="49"/>
        <v>7</v>
      </c>
    </row>
    <row r="1641" spans="28:37" x14ac:dyDescent="0.25">
      <c r="AB1641" s="60">
        <v>2024</v>
      </c>
      <c r="AC1641" s="53" t="s">
        <v>56</v>
      </c>
      <c r="AD1641" s="53" t="s">
        <v>71</v>
      </c>
      <c r="AE1641" s="79">
        <v>1.7250000000000001</v>
      </c>
      <c r="AG1641" s="60">
        <v>2018</v>
      </c>
      <c r="AH1641" s="53" t="s">
        <v>58</v>
      </c>
      <c r="AI1641" s="53" t="s">
        <v>78</v>
      </c>
      <c r="AJ1641" s="79">
        <v>4.1775E-2</v>
      </c>
      <c r="AK1641" s="57">
        <f t="shared" si="49"/>
        <v>8</v>
      </c>
    </row>
    <row r="1642" spans="28:37" x14ac:dyDescent="0.25">
      <c r="AB1642" s="60">
        <v>2024</v>
      </c>
      <c r="AC1642" s="53" t="s">
        <v>56</v>
      </c>
      <c r="AD1642" s="53" t="s">
        <v>5</v>
      </c>
      <c r="AE1642" s="79">
        <v>1.3433999999999999</v>
      </c>
      <c r="AG1642" s="60">
        <v>2018</v>
      </c>
      <c r="AH1642" s="53" t="s">
        <v>60</v>
      </c>
      <c r="AI1642" s="53" t="s">
        <v>78</v>
      </c>
      <c r="AJ1642" s="79">
        <v>4.2244999999999998E-2</v>
      </c>
      <c r="AK1642" s="57">
        <f t="shared" si="49"/>
        <v>9</v>
      </c>
    </row>
    <row r="1643" spans="28:37" x14ac:dyDescent="0.25">
      <c r="AB1643" s="60">
        <v>2024</v>
      </c>
      <c r="AC1643" s="53" t="s">
        <v>56</v>
      </c>
      <c r="AD1643" s="53" t="s">
        <v>33</v>
      </c>
      <c r="AE1643" s="79">
        <v>0.873</v>
      </c>
      <c r="AG1643" s="60">
        <v>2018</v>
      </c>
      <c r="AH1643" s="53" t="s">
        <v>62</v>
      </c>
      <c r="AI1643" s="53" t="s">
        <v>78</v>
      </c>
      <c r="AJ1643" s="79">
        <v>4.1685E-2</v>
      </c>
      <c r="AK1643" s="57">
        <f t="shared" si="49"/>
        <v>10</v>
      </c>
    </row>
    <row r="1644" spans="28:37" x14ac:dyDescent="0.25">
      <c r="AB1644" s="60">
        <v>2024</v>
      </c>
      <c r="AC1644" s="53" t="s">
        <v>56</v>
      </c>
      <c r="AD1644" s="53" t="s">
        <v>38</v>
      </c>
      <c r="AE1644" s="79">
        <v>0.97030000000000005</v>
      </c>
      <c r="AG1644" s="60">
        <v>2018</v>
      </c>
      <c r="AH1644" s="53" t="s">
        <v>65</v>
      </c>
      <c r="AI1644" s="53" t="s">
        <v>78</v>
      </c>
      <c r="AJ1644" s="79">
        <v>4.1657E-2</v>
      </c>
      <c r="AK1644" s="57">
        <f t="shared" si="49"/>
        <v>11</v>
      </c>
    </row>
    <row r="1645" spans="28:37" x14ac:dyDescent="0.25">
      <c r="AB1645" s="60">
        <v>2024</v>
      </c>
      <c r="AC1645" s="53" t="s">
        <v>56</v>
      </c>
      <c r="AD1645" s="53" t="s">
        <v>42</v>
      </c>
      <c r="AE1645" s="79">
        <v>0.1857</v>
      </c>
      <c r="AG1645" s="60">
        <v>2018</v>
      </c>
      <c r="AH1645" s="53" t="s">
        <v>11</v>
      </c>
      <c r="AI1645" s="53" t="s">
        <v>78</v>
      </c>
      <c r="AJ1645" s="79">
        <v>4.1966000000000003E-2</v>
      </c>
      <c r="AK1645" s="57">
        <f t="shared" si="49"/>
        <v>12</v>
      </c>
    </row>
    <row r="1646" spans="28:37" x14ac:dyDescent="0.25">
      <c r="AB1646" s="60">
        <v>2024</v>
      </c>
      <c r="AC1646" s="53" t="s">
        <v>56</v>
      </c>
      <c r="AD1646" s="53" t="s">
        <v>50</v>
      </c>
      <c r="AE1646" s="79">
        <v>0.17199999999999999</v>
      </c>
      <c r="AG1646" s="60">
        <v>2019</v>
      </c>
      <c r="AH1646" s="53" t="s">
        <v>8</v>
      </c>
      <c r="AI1646" s="53" t="s">
        <v>78</v>
      </c>
      <c r="AJ1646" s="79">
        <v>4.3099999999999999E-2</v>
      </c>
      <c r="AK1646" s="57">
        <f t="shared" si="49"/>
        <v>1</v>
      </c>
    </row>
    <row r="1647" spans="28:37" x14ac:dyDescent="0.25">
      <c r="AB1647" s="60">
        <v>2024</v>
      </c>
      <c r="AC1647" s="53" t="s">
        <v>56</v>
      </c>
      <c r="AD1647" s="53" t="s">
        <v>54</v>
      </c>
      <c r="AE1647" s="79">
        <v>1.6048E-2</v>
      </c>
      <c r="AG1647" s="60">
        <v>2019</v>
      </c>
      <c r="AH1647" s="53" t="s">
        <v>36</v>
      </c>
      <c r="AI1647" s="53" t="s">
        <v>78</v>
      </c>
      <c r="AJ1647" s="79">
        <v>4.2862999999999998E-2</v>
      </c>
      <c r="AK1647" s="57">
        <f t="shared" si="49"/>
        <v>2</v>
      </c>
    </row>
    <row r="1648" spans="28:37" x14ac:dyDescent="0.25">
      <c r="AB1648" s="60">
        <v>2024</v>
      </c>
      <c r="AC1648" s="53" t="s">
        <v>56</v>
      </c>
      <c r="AD1648" s="53" t="s">
        <v>57</v>
      </c>
      <c r="AE1648" s="79">
        <v>8.2450000000000012E-5</v>
      </c>
      <c r="AG1648" s="60">
        <v>2019</v>
      </c>
      <c r="AH1648" s="53" t="s">
        <v>40</v>
      </c>
      <c r="AI1648" s="53" t="s">
        <v>78</v>
      </c>
      <c r="AJ1648" s="79">
        <v>4.2610000000000002E-2</v>
      </c>
      <c r="AK1648" s="57">
        <f t="shared" si="49"/>
        <v>3</v>
      </c>
    </row>
    <row r="1649" spans="28:37" x14ac:dyDescent="0.25">
      <c r="AB1649" s="60">
        <v>2024</v>
      </c>
      <c r="AC1649" s="53" t="s">
        <v>56</v>
      </c>
      <c r="AD1649" s="53" t="s">
        <v>59</v>
      </c>
      <c r="AE1649" s="79">
        <v>8.742999999999999E-3</v>
      </c>
      <c r="AG1649" s="60">
        <v>2019</v>
      </c>
      <c r="AH1649" s="53" t="s">
        <v>44</v>
      </c>
      <c r="AI1649" s="53" t="s">
        <v>78</v>
      </c>
      <c r="AJ1649" s="79">
        <v>4.2668999999999999E-2</v>
      </c>
      <c r="AK1649" s="57">
        <f t="shared" si="49"/>
        <v>4</v>
      </c>
    </row>
    <row r="1650" spans="28:37" x14ac:dyDescent="0.25">
      <c r="AB1650" s="60">
        <v>2024</v>
      </c>
      <c r="AC1650" s="53" t="s">
        <v>56</v>
      </c>
      <c r="AD1650" s="53" t="s">
        <v>61</v>
      </c>
      <c r="AE1650" s="79">
        <v>9.7199999999999999E-4</v>
      </c>
      <c r="AG1650" s="60">
        <v>2019</v>
      </c>
      <c r="AH1650" s="53" t="s">
        <v>48</v>
      </c>
      <c r="AI1650" s="53" t="s">
        <v>78</v>
      </c>
      <c r="AJ1650" s="79">
        <v>4.3402999999999997E-2</v>
      </c>
      <c r="AK1650" s="57">
        <f t="shared" si="49"/>
        <v>5</v>
      </c>
    </row>
    <row r="1651" spans="28:37" x14ac:dyDescent="0.25">
      <c r="AB1651" s="60">
        <v>2024</v>
      </c>
      <c r="AC1651" s="53" t="s">
        <v>56</v>
      </c>
      <c r="AD1651" s="53" t="s">
        <v>64</v>
      </c>
      <c r="AE1651" s="79">
        <v>0.29170000000000001</v>
      </c>
      <c r="AG1651" s="60">
        <v>2019</v>
      </c>
      <c r="AH1651" s="53" t="s">
        <v>52</v>
      </c>
      <c r="AI1651" s="53" t="s">
        <v>78</v>
      </c>
      <c r="AJ1651" s="79">
        <v>4.4006999999999998E-2</v>
      </c>
      <c r="AK1651" s="57">
        <f t="shared" si="49"/>
        <v>6</v>
      </c>
    </row>
    <row r="1652" spans="28:37" x14ac:dyDescent="0.25">
      <c r="AB1652" s="60">
        <v>2024</v>
      </c>
      <c r="AC1652" s="53" t="s">
        <v>56</v>
      </c>
      <c r="AD1652" s="53" t="s">
        <v>66</v>
      </c>
      <c r="AE1652" s="79">
        <v>4.0894000000000007E-2</v>
      </c>
      <c r="AG1652" s="60">
        <v>2019</v>
      </c>
      <c r="AH1652" s="53" t="s">
        <v>56</v>
      </c>
      <c r="AI1652" s="53" t="s">
        <v>78</v>
      </c>
      <c r="AJ1652" s="79">
        <v>4.4482999999999995E-2</v>
      </c>
      <c r="AK1652" s="57">
        <f t="shared" si="49"/>
        <v>7</v>
      </c>
    </row>
    <row r="1653" spans="28:37" x14ac:dyDescent="0.25">
      <c r="AB1653" s="60">
        <v>2024</v>
      </c>
      <c r="AC1653" s="53" t="s">
        <v>56</v>
      </c>
      <c r="AD1653" s="53" t="s">
        <v>67</v>
      </c>
      <c r="AE1653" s="79">
        <v>0.79310000000000003</v>
      </c>
      <c r="AG1653" s="60">
        <v>2019</v>
      </c>
      <c r="AH1653" s="53" t="s">
        <v>58</v>
      </c>
      <c r="AI1653" s="53" t="s">
        <v>78</v>
      </c>
      <c r="AJ1653" s="79">
        <v>4.5301000000000001E-2</v>
      </c>
      <c r="AK1653" s="57">
        <f t="shared" si="49"/>
        <v>8</v>
      </c>
    </row>
    <row r="1654" spans="28:37" x14ac:dyDescent="0.25">
      <c r="AB1654" s="60">
        <v>2024</v>
      </c>
      <c r="AC1654" s="53" t="s">
        <v>56</v>
      </c>
      <c r="AD1654" s="53" t="s">
        <v>69</v>
      </c>
      <c r="AE1654" s="79">
        <v>2.2955999999999997E-2</v>
      </c>
      <c r="AG1654" s="60">
        <v>2019</v>
      </c>
      <c r="AH1654" s="53" t="s">
        <v>60</v>
      </c>
      <c r="AI1654" s="53" t="s">
        <v>78</v>
      </c>
      <c r="AJ1654" s="79">
        <v>4.5191999999999996E-2</v>
      </c>
      <c r="AK1654" s="57">
        <f t="shared" si="49"/>
        <v>9</v>
      </c>
    </row>
    <row r="1655" spans="28:37" x14ac:dyDescent="0.25">
      <c r="AB1655" s="60">
        <v>2024</v>
      </c>
      <c r="AC1655" s="53" t="s">
        <v>56</v>
      </c>
      <c r="AD1655" s="53" t="s">
        <v>73</v>
      </c>
      <c r="AE1655" s="79">
        <v>0.36840000000000006</v>
      </c>
      <c r="AG1655" s="60">
        <v>2019</v>
      </c>
      <c r="AH1655" s="53" t="s">
        <v>62</v>
      </c>
      <c r="AI1655" s="53" t="s">
        <v>78</v>
      </c>
      <c r="AJ1655" s="79">
        <v>4.5057E-2</v>
      </c>
      <c r="AK1655" s="57">
        <f t="shared" si="49"/>
        <v>10</v>
      </c>
    </row>
    <row r="1656" spans="28:37" x14ac:dyDescent="0.25">
      <c r="AB1656" s="60">
        <v>2024</v>
      </c>
      <c r="AC1656" s="53" t="s">
        <v>56</v>
      </c>
      <c r="AD1656" s="53" t="s">
        <v>75</v>
      </c>
      <c r="AE1656" s="79">
        <v>0.35810000000000003</v>
      </c>
      <c r="AG1656" s="60">
        <v>2019</v>
      </c>
      <c r="AH1656" s="53" t="s">
        <v>65</v>
      </c>
      <c r="AI1656" s="53" t="s">
        <v>78</v>
      </c>
      <c r="AJ1656" s="79">
        <v>4.5178999999999997E-2</v>
      </c>
      <c r="AK1656" s="57">
        <f t="shared" si="49"/>
        <v>11</v>
      </c>
    </row>
    <row r="1657" spans="28:37" x14ac:dyDescent="0.25">
      <c r="AB1657" s="60">
        <v>2024</v>
      </c>
      <c r="AC1657" s="53" t="s">
        <v>56</v>
      </c>
      <c r="AD1657" s="53" t="s">
        <v>76</v>
      </c>
      <c r="AE1657" s="79">
        <v>1.5216000000000001</v>
      </c>
      <c r="AG1657" s="60">
        <v>2019</v>
      </c>
      <c r="AH1657" s="53" t="s">
        <v>11</v>
      </c>
      <c r="AI1657" s="53" t="s">
        <v>78</v>
      </c>
      <c r="AJ1657" s="79">
        <v>4.5124999999999998E-2</v>
      </c>
      <c r="AK1657" s="57">
        <f t="shared" si="49"/>
        <v>12</v>
      </c>
    </row>
    <row r="1658" spans="28:37" x14ac:dyDescent="0.25">
      <c r="AB1658" s="60">
        <v>2024</v>
      </c>
      <c r="AC1658" s="53" t="s">
        <v>56</v>
      </c>
      <c r="AD1658" s="53" t="s">
        <v>78</v>
      </c>
      <c r="AE1658" s="79">
        <v>3.7551000000000001E-2</v>
      </c>
      <c r="AG1658" s="60">
        <v>2020</v>
      </c>
      <c r="AH1658" s="53" t="s">
        <v>8</v>
      </c>
      <c r="AI1658" s="53" t="s">
        <v>78</v>
      </c>
      <c r="AJ1658" s="80">
        <v>4.3727999999999996E-2</v>
      </c>
      <c r="AK1658" s="57">
        <f t="shared" si="49"/>
        <v>1</v>
      </c>
    </row>
    <row r="1659" spans="28:37" x14ac:dyDescent="0.25">
      <c r="AB1659" s="60">
        <v>2024</v>
      </c>
      <c r="AC1659" s="53" t="s">
        <v>56</v>
      </c>
      <c r="AD1659" s="53" t="s">
        <v>79</v>
      </c>
      <c r="AE1659" s="79">
        <v>0.36579999999999996</v>
      </c>
      <c r="AG1659" s="60">
        <v>2020</v>
      </c>
      <c r="AH1659" s="53" t="s">
        <v>36</v>
      </c>
      <c r="AI1659" s="53" t="s">
        <v>78</v>
      </c>
      <c r="AJ1659" s="80">
        <v>4.4166999999999998E-2</v>
      </c>
      <c r="AK1659" s="57">
        <f t="shared" si="49"/>
        <v>2</v>
      </c>
    </row>
    <row r="1660" spans="28:37" x14ac:dyDescent="0.25">
      <c r="AB1660" s="60">
        <v>2024</v>
      </c>
      <c r="AC1660" s="53" t="s">
        <v>56</v>
      </c>
      <c r="AD1660" s="53" t="s">
        <v>80</v>
      </c>
      <c r="AE1660" s="79">
        <v>5.3140000000000003E-5</v>
      </c>
      <c r="AG1660" s="60">
        <v>2020</v>
      </c>
      <c r="AH1660" s="53" t="s">
        <v>40</v>
      </c>
      <c r="AI1660" s="53" t="s">
        <v>78</v>
      </c>
      <c r="AJ1660" s="80">
        <v>4.3614E-2</v>
      </c>
      <c r="AK1660" s="57">
        <f t="shared" si="49"/>
        <v>3</v>
      </c>
    </row>
    <row r="1661" spans="28:37" x14ac:dyDescent="0.25">
      <c r="AB1661" s="60">
        <v>2024</v>
      </c>
      <c r="AC1661" s="53" t="s">
        <v>58</v>
      </c>
      <c r="AD1661" s="53" t="s">
        <v>46</v>
      </c>
      <c r="AE1661" s="79">
        <v>1.4430000000000001</v>
      </c>
      <c r="AG1661" s="60">
        <v>2020</v>
      </c>
      <c r="AH1661" s="53" t="s">
        <v>44</v>
      </c>
      <c r="AI1661" s="53" t="s">
        <v>78</v>
      </c>
      <c r="AJ1661" s="80">
        <v>4.3611000000000004E-2</v>
      </c>
      <c r="AK1661" s="57">
        <f t="shared" si="49"/>
        <v>4</v>
      </c>
    </row>
    <row r="1662" spans="28:37" x14ac:dyDescent="0.25">
      <c r="AB1662" s="60">
        <v>2024</v>
      </c>
      <c r="AC1662" s="53" t="s">
        <v>58</v>
      </c>
      <c r="AD1662" s="53" t="s">
        <v>71</v>
      </c>
      <c r="AE1662" s="79">
        <v>1.7155</v>
      </c>
      <c r="AG1662" s="60">
        <v>2020</v>
      </c>
      <c r="AH1662" s="53" t="s">
        <v>48</v>
      </c>
      <c r="AI1662" s="53" t="s">
        <v>78</v>
      </c>
      <c r="AJ1662" s="79">
        <v>4.4425999999999993E-2</v>
      </c>
      <c r="AK1662" s="57">
        <f t="shared" si="49"/>
        <v>5</v>
      </c>
    </row>
    <row r="1663" spans="28:37" x14ac:dyDescent="0.25">
      <c r="AB1663" s="60">
        <v>2024</v>
      </c>
      <c r="AC1663" s="53" t="s">
        <v>58</v>
      </c>
      <c r="AD1663" s="53" t="s">
        <v>5</v>
      </c>
      <c r="AE1663" s="79">
        <v>1.3031999999999999</v>
      </c>
      <c r="AG1663" s="60">
        <v>2020</v>
      </c>
      <c r="AH1663" s="53" t="s">
        <v>52</v>
      </c>
      <c r="AI1663" s="53" t="s">
        <v>78</v>
      </c>
      <c r="AJ1663" s="80">
        <v>4.5107999999999995E-2</v>
      </c>
      <c r="AK1663" s="57">
        <f t="shared" si="49"/>
        <v>6</v>
      </c>
    </row>
    <row r="1664" spans="28:37" x14ac:dyDescent="0.25">
      <c r="AB1664" s="60">
        <v>2024</v>
      </c>
      <c r="AC1664" s="53" t="s">
        <v>58</v>
      </c>
      <c r="AD1664" s="53" t="s">
        <v>33</v>
      </c>
      <c r="AE1664" s="79">
        <v>0.88690000000000002</v>
      </c>
      <c r="AG1664" s="60">
        <v>2020</v>
      </c>
      <c r="AH1664" s="53" t="s">
        <v>56</v>
      </c>
      <c r="AI1664" s="53" t="s">
        <v>78</v>
      </c>
      <c r="AJ1664" s="79">
        <v>4.3822E-2</v>
      </c>
      <c r="AK1664" s="57">
        <f t="shared" si="49"/>
        <v>7</v>
      </c>
    </row>
    <row r="1665" spans="28:37" x14ac:dyDescent="0.25">
      <c r="AB1665" s="60">
        <v>2024</v>
      </c>
      <c r="AC1665" s="53" t="s">
        <v>58</v>
      </c>
      <c r="AD1665" s="53" t="s">
        <v>38</v>
      </c>
      <c r="AE1665" s="79">
        <v>0.96620000000000006</v>
      </c>
      <c r="AG1665" s="60">
        <v>2020</v>
      </c>
      <c r="AH1665" s="53" t="s">
        <v>58</v>
      </c>
      <c r="AI1665" s="53" t="s">
        <v>78</v>
      </c>
      <c r="AJ1665" s="79">
        <v>4.3768000000000001E-2</v>
      </c>
      <c r="AK1665" s="57">
        <f t="shared" si="49"/>
        <v>8</v>
      </c>
    </row>
    <row r="1666" spans="28:37" x14ac:dyDescent="0.25">
      <c r="AB1666" s="60">
        <v>2024</v>
      </c>
      <c r="AC1666" s="53" t="s">
        <v>58</v>
      </c>
      <c r="AD1666" s="53" t="s">
        <v>42</v>
      </c>
      <c r="AE1666" s="79">
        <v>0.1837</v>
      </c>
      <c r="AG1666" s="60">
        <v>2020</v>
      </c>
      <c r="AH1666" s="53" t="s">
        <v>60</v>
      </c>
      <c r="AI1666" s="53" t="s">
        <v>78</v>
      </c>
      <c r="AJ1666" s="79">
        <v>4.3203999999999999E-2</v>
      </c>
      <c r="AK1666" s="57">
        <f t="shared" ref="AK1666:AK1729" si="50">VLOOKUP(AH1666,AM:AN,2,FALSE)</f>
        <v>9</v>
      </c>
    </row>
    <row r="1667" spans="28:37" x14ac:dyDescent="0.25">
      <c r="AB1667" s="60">
        <v>2024</v>
      </c>
      <c r="AC1667" s="53" t="s">
        <v>58</v>
      </c>
      <c r="AD1667" s="53" t="s">
        <v>50</v>
      </c>
      <c r="AE1667" s="79">
        <v>0.16719999999999999</v>
      </c>
      <c r="AG1667" s="60">
        <v>2020</v>
      </c>
      <c r="AH1667" s="53" t="s">
        <v>62</v>
      </c>
      <c r="AI1667" s="53" t="s">
        <v>78</v>
      </c>
      <c r="AJ1667" s="79">
        <v>4.3727999999999996E-2</v>
      </c>
      <c r="AK1667" s="57">
        <f t="shared" si="50"/>
        <v>10</v>
      </c>
    </row>
    <row r="1668" spans="28:37" x14ac:dyDescent="0.25">
      <c r="AB1668" s="60">
        <v>2024</v>
      </c>
      <c r="AC1668" s="53" t="s">
        <v>58</v>
      </c>
      <c r="AD1668" s="53" t="s">
        <v>54</v>
      </c>
      <c r="AE1668" s="79">
        <v>1.5541000000000001E-2</v>
      </c>
      <c r="AG1668" s="60">
        <v>2020</v>
      </c>
      <c r="AH1668" s="53" t="s">
        <v>65</v>
      </c>
      <c r="AI1668" s="53" t="s">
        <v>78</v>
      </c>
      <c r="AJ1668" s="79">
        <v>4.4170000000000001E-2</v>
      </c>
      <c r="AK1668" s="57">
        <f t="shared" si="50"/>
        <v>11</v>
      </c>
    </row>
    <row r="1669" spans="28:37" x14ac:dyDescent="0.25">
      <c r="AB1669" s="60">
        <v>2024</v>
      </c>
      <c r="AC1669" s="53" t="s">
        <v>58</v>
      </c>
      <c r="AD1669" s="53" t="s">
        <v>57</v>
      </c>
      <c r="AE1669" s="79">
        <v>8.4239999999999993E-5</v>
      </c>
      <c r="AG1669" s="60">
        <v>2020</v>
      </c>
      <c r="AH1669" s="53" t="s">
        <v>11</v>
      </c>
      <c r="AI1669" s="53" t="s">
        <v>78</v>
      </c>
      <c r="AJ1669" s="79">
        <v>4.4170999999999995E-2</v>
      </c>
      <c r="AK1669" s="57">
        <f t="shared" si="50"/>
        <v>12</v>
      </c>
    </row>
    <row r="1670" spans="28:37" x14ac:dyDescent="0.25">
      <c r="AB1670" s="60">
        <v>2024</v>
      </c>
      <c r="AC1670" s="53" t="s">
        <v>58</v>
      </c>
      <c r="AD1670" s="53" t="s">
        <v>59</v>
      </c>
      <c r="AE1670" s="79">
        <v>9.0000000000000011E-3</v>
      </c>
      <c r="AG1670" s="60">
        <v>2021</v>
      </c>
      <c r="AH1670" s="53" t="s">
        <v>8</v>
      </c>
      <c r="AI1670" s="53" t="s">
        <v>78</v>
      </c>
      <c r="AJ1670" s="81">
        <v>4.4404000000000006E-2</v>
      </c>
      <c r="AK1670" s="57">
        <f t="shared" si="50"/>
        <v>1</v>
      </c>
    </row>
    <row r="1671" spans="28:37" x14ac:dyDescent="0.25">
      <c r="AB1671" s="60">
        <v>2024</v>
      </c>
      <c r="AC1671" s="53" t="s">
        <v>58</v>
      </c>
      <c r="AD1671" s="53" t="s">
        <v>61</v>
      </c>
      <c r="AE1671" s="79">
        <v>9.7600000000000009E-4</v>
      </c>
      <c r="AG1671" s="60">
        <v>2021</v>
      </c>
      <c r="AH1671" s="53" t="s">
        <v>36</v>
      </c>
      <c r="AI1671" s="53" t="s">
        <v>78</v>
      </c>
      <c r="AJ1671" s="81">
        <v>4.3779999999999999E-2</v>
      </c>
      <c r="AK1671" s="57">
        <f t="shared" si="50"/>
        <v>2</v>
      </c>
    </row>
    <row r="1672" spans="28:37" x14ac:dyDescent="0.25">
      <c r="AB1672" s="60">
        <v>2024</v>
      </c>
      <c r="AC1672" s="53" t="s">
        <v>58</v>
      </c>
      <c r="AD1672" s="53" t="s">
        <v>64</v>
      </c>
      <c r="AE1672" s="79">
        <v>0.30199999999999999</v>
      </c>
      <c r="AG1672" s="60">
        <v>2021</v>
      </c>
      <c r="AH1672" s="53" t="s">
        <v>40</v>
      </c>
      <c r="AI1672" s="53" t="s">
        <v>78</v>
      </c>
      <c r="AJ1672" s="81">
        <v>4.2916999999999997E-2</v>
      </c>
      <c r="AK1672" s="57">
        <f t="shared" si="50"/>
        <v>3</v>
      </c>
    </row>
    <row r="1673" spans="28:37" x14ac:dyDescent="0.25">
      <c r="AB1673" s="60">
        <v>2024</v>
      </c>
      <c r="AC1673" s="53" t="s">
        <v>58</v>
      </c>
      <c r="AD1673" s="53" t="s">
        <v>66</v>
      </c>
      <c r="AE1673" s="79">
        <v>4.0763000000000001E-2</v>
      </c>
      <c r="AG1673" s="60">
        <v>2021</v>
      </c>
      <c r="AH1673" s="53" t="s">
        <v>44</v>
      </c>
      <c r="AI1673" s="53" t="s">
        <v>78</v>
      </c>
      <c r="AJ1673" s="81">
        <v>4.2522000000000004E-2</v>
      </c>
      <c r="AK1673" s="57">
        <f t="shared" si="50"/>
        <v>4</v>
      </c>
    </row>
    <row r="1674" spans="28:37" x14ac:dyDescent="0.25">
      <c r="AB1674" s="60">
        <v>2024</v>
      </c>
      <c r="AC1674" s="53" t="s">
        <v>58</v>
      </c>
      <c r="AD1674" s="53" t="s">
        <v>67</v>
      </c>
      <c r="AE1674" s="79">
        <v>0.81640000000000001</v>
      </c>
      <c r="AG1674" s="60">
        <v>2021</v>
      </c>
      <c r="AH1674" s="53" t="s">
        <v>48</v>
      </c>
      <c r="AI1674" s="53" t="s">
        <v>78</v>
      </c>
      <c r="AJ1674" s="81">
        <v>4.2313999999999997E-2</v>
      </c>
      <c r="AK1674" s="57">
        <f t="shared" si="50"/>
        <v>5</v>
      </c>
    </row>
    <row r="1675" spans="28:37" x14ac:dyDescent="0.25">
      <c r="AB1675" s="60">
        <v>2024</v>
      </c>
      <c r="AC1675" s="53" t="s">
        <v>58</v>
      </c>
      <c r="AD1675" s="53" t="s">
        <v>69</v>
      </c>
      <c r="AE1675" s="79">
        <v>2.3189000000000001E-2</v>
      </c>
      <c r="AG1675" s="60">
        <v>2021</v>
      </c>
      <c r="AH1675" s="53" t="s">
        <v>52</v>
      </c>
      <c r="AI1675" s="53" t="s">
        <v>78</v>
      </c>
      <c r="AJ1675" s="81">
        <v>4.1958000000000002E-2</v>
      </c>
      <c r="AK1675" s="57">
        <f t="shared" si="50"/>
        <v>6</v>
      </c>
    </row>
    <row r="1676" spans="28:37" x14ac:dyDescent="0.25">
      <c r="AB1676" s="60">
        <v>2024</v>
      </c>
      <c r="AC1676" s="53" t="s">
        <v>58</v>
      </c>
      <c r="AD1676" s="53" t="s">
        <v>73</v>
      </c>
      <c r="AE1676" s="79">
        <v>0.35749999999999998</v>
      </c>
      <c r="AG1676" s="60">
        <v>2021</v>
      </c>
      <c r="AH1676" s="53" t="s">
        <v>56</v>
      </c>
      <c r="AI1676" s="53" t="s">
        <v>78</v>
      </c>
      <c r="AJ1676" s="80">
        <v>4.1159999999999995E-2</v>
      </c>
      <c r="AK1676" s="57">
        <f t="shared" si="50"/>
        <v>7</v>
      </c>
    </row>
    <row r="1677" spans="28:37" x14ac:dyDescent="0.25">
      <c r="AB1677" s="60">
        <v>2024</v>
      </c>
      <c r="AC1677" s="53" t="s">
        <v>58</v>
      </c>
      <c r="AD1677" s="53" t="s">
        <v>75</v>
      </c>
      <c r="AE1677" s="79">
        <v>0.34729999999999994</v>
      </c>
      <c r="AG1677" s="60">
        <v>2021</v>
      </c>
      <c r="AH1677" s="53" t="s">
        <v>58</v>
      </c>
      <c r="AI1677" s="53" t="s">
        <v>78</v>
      </c>
      <c r="AJ1677" s="80">
        <v>4.1565999999999999E-2</v>
      </c>
      <c r="AK1677" s="57">
        <f t="shared" si="50"/>
        <v>8</v>
      </c>
    </row>
    <row r="1678" spans="28:37" x14ac:dyDescent="0.25">
      <c r="AB1678" s="60">
        <v>2024</v>
      </c>
      <c r="AC1678" s="53" t="s">
        <v>58</v>
      </c>
      <c r="AD1678" s="53" t="s">
        <v>76</v>
      </c>
      <c r="AE1678" s="79">
        <v>1.5369999999999999</v>
      </c>
      <c r="AG1678" s="60">
        <v>2021</v>
      </c>
      <c r="AH1678" s="53" t="s">
        <v>60</v>
      </c>
      <c r="AI1678" s="53" t="s">
        <v>78</v>
      </c>
      <c r="AJ1678" s="80">
        <v>4.0155000000000003E-2</v>
      </c>
      <c r="AK1678" s="57">
        <f t="shared" si="50"/>
        <v>9</v>
      </c>
    </row>
    <row r="1679" spans="28:37" x14ac:dyDescent="0.25">
      <c r="AB1679" s="60">
        <v>2024</v>
      </c>
      <c r="AC1679" s="53" t="s">
        <v>58</v>
      </c>
      <c r="AD1679" s="53" t="s">
        <v>78</v>
      </c>
      <c r="AE1679" s="79">
        <v>3.8323999999999997E-2</v>
      </c>
      <c r="AG1679" s="60">
        <v>2021</v>
      </c>
      <c r="AH1679" s="53" t="s">
        <v>62</v>
      </c>
      <c r="AI1679" s="53" t="s">
        <v>78</v>
      </c>
      <c r="AJ1679" s="80">
        <v>4.0510999999999998E-2</v>
      </c>
      <c r="AK1679" s="57">
        <f t="shared" si="50"/>
        <v>10</v>
      </c>
    </row>
    <row r="1680" spans="28:37" x14ac:dyDescent="0.25">
      <c r="AB1680" s="60">
        <v>2024</v>
      </c>
      <c r="AC1680" s="53" t="s">
        <v>58</v>
      </c>
      <c r="AD1680" s="53" t="s">
        <v>79</v>
      </c>
      <c r="AE1680" s="79">
        <v>0.35479999999999995</v>
      </c>
      <c r="AG1680" s="60">
        <v>2021</v>
      </c>
      <c r="AH1680" s="53" t="s">
        <v>65</v>
      </c>
      <c r="AI1680" s="53" t="s">
        <v>78</v>
      </c>
      <c r="AJ1680" s="80">
        <v>4.0591999999999996E-2</v>
      </c>
      <c r="AK1680" s="57">
        <f t="shared" si="50"/>
        <v>11</v>
      </c>
    </row>
    <row r="1681" spans="28:37" x14ac:dyDescent="0.25">
      <c r="AB1681" s="60">
        <v>2024</v>
      </c>
      <c r="AC1681" s="53" t="s">
        <v>58</v>
      </c>
      <c r="AD1681" s="53" t="s">
        <v>80</v>
      </c>
      <c r="AE1681" s="79">
        <v>5.2370000000000002E-5</v>
      </c>
      <c r="AG1681" s="60">
        <v>2021</v>
      </c>
      <c r="AH1681" s="53" t="s">
        <v>11</v>
      </c>
      <c r="AI1681" s="53" t="s">
        <v>78</v>
      </c>
      <c r="AJ1681" s="80">
        <v>4.0583999999999995E-2</v>
      </c>
      <c r="AK1681" s="57">
        <f t="shared" si="50"/>
        <v>12</v>
      </c>
    </row>
    <row r="1682" spans="28:37" x14ac:dyDescent="0.25">
      <c r="AB1682" s="60">
        <v>2024</v>
      </c>
      <c r="AC1682" s="53" t="s">
        <v>60</v>
      </c>
      <c r="AD1682" s="53" t="s">
        <v>46</v>
      </c>
      <c r="AE1682" s="79">
        <v>1.429</v>
      </c>
      <c r="AG1682" s="60">
        <v>2022</v>
      </c>
      <c r="AH1682" s="53" t="s">
        <v>8</v>
      </c>
      <c r="AI1682" s="53" t="s">
        <v>78</v>
      </c>
      <c r="AJ1682" s="80">
        <v>4.0534000000000001E-2</v>
      </c>
      <c r="AK1682" s="57">
        <f t="shared" si="50"/>
        <v>1</v>
      </c>
    </row>
    <row r="1683" spans="28:37" x14ac:dyDescent="0.25">
      <c r="AB1683" s="60">
        <v>2024</v>
      </c>
      <c r="AC1683" s="53" t="s">
        <v>60</v>
      </c>
      <c r="AD1683" s="53" t="s">
        <v>71</v>
      </c>
      <c r="AE1683" s="79">
        <v>1.7141</v>
      </c>
      <c r="AG1683" s="60">
        <v>2022</v>
      </c>
      <c r="AH1683" s="53" t="s">
        <v>36</v>
      </c>
      <c r="AI1683" s="53" t="s">
        <v>78</v>
      </c>
      <c r="AJ1683" s="80">
        <v>4.1505E-2</v>
      </c>
      <c r="AK1683" s="57">
        <f t="shared" si="50"/>
        <v>2</v>
      </c>
    </row>
    <row r="1684" spans="28:37" x14ac:dyDescent="0.25">
      <c r="AB1684" s="60">
        <v>2024</v>
      </c>
      <c r="AC1684" s="53" t="s">
        <v>60</v>
      </c>
      <c r="AD1684" s="53" t="s">
        <v>5</v>
      </c>
      <c r="AE1684" s="79">
        <v>1.2806</v>
      </c>
      <c r="AG1684" s="60">
        <v>2022</v>
      </c>
      <c r="AH1684" s="53" t="s">
        <v>40</v>
      </c>
      <c r="AI1684" s="53" t="s">
        <v>78</v>
      </c>
      <c r="AJ1684" s="80">
        <v>4.0561999999999994E-2</v>
      </c>
      <c r="AK1684" s="57">
        <f t="shared" si="50"/>
        <v>3</v>
      </c>
    </row>
    <row r="1685" spans="28:37" x14ac:dyDescent="0.25">
      <c r="AB1685" s="60">
        <v>2024</v>
      </c>
      <c r="AC1685" s="53" t="s">
        <v>60</v>
      </c>
      <c r="AD1685" s="53" t="s">
        <v>33</v>
      </c>
      <c r="AE1685" s="79">
        <v>0.88749999999999996</v>
      </c>
      <c r="AG1685" s="60">
        <v>2022</v>
      </c>
      <c r="AH1685" s="53" t="s">
        <v>44</v>
      </c>
      <c r="AI1685" s="53" t="s">
        <v>78</v>
      </c>
      <c r="AJ1685" s="80">
        <v>4.0249E-2</v>
      </c>
      <c r="AK1685" s="57">
        <f t="shared" si="50"/>
        <v>4</v>
      </c>
    </row>
    <row r="1686" spans="28:37" x14ac:dyDescent="0.25">
      <c r="AB1686" s="60">
        <v>2024</v>
      </c>
      <c r="AC1686" s="53" t="s">
        <v>60</v>
      </c>
      <c r="AD1686" s="53" t="s">
        <v>38</v>
      </c>
      <c r="AE1686" s="79">
        <v>0.94779999999999998</v>
      </c>
      <c r="AG1686" s="60">
        <v>2022</v>
      </c>
      <c r="AH1686" s="53" t="s">
        <v>48</v>
      </c>
      <c r="AI1686" s="53" t="s">
        <v>78</v>
      </c>
      <c r="AJ1686" s="80">
        <v>4.0072000000000003E-2</v>
      </c>
      <c r="AK1686" s="57">
        <f t="shared" si="50"/>
        <v>5</v>
      </c>
    </row>
    <row r="1687" spans="28:37" x14ac:dyDescent="0.25">
      <c r="AB1687" s="60">
        <v>2024</v>
      </c>
      <c r="AC1687" s="53" t="s">
        <v>60</v>
      </c>
      <c r="AD1687" s="53" t="s">
        <v>42</v>
      </c>
      <c r="AE1687" s="79">
        <v>0.18260000000000001</v>
      </c>
      <c r="AG1687" s="60">
        <v>2022</v>
      </c>
      <c r="AH1687" s="53" t="s">
        <v>52</v>
      </c>
      <c r="AI1687" s="53" t="s">
        <v>78</v>
      </c>
      <c r="AJ1687" s="80">
        <v>3.9410000000000001E-2</v>
      </c>
      <c r="AK1687" s="57">
        <f t="shared" si="50"/>
        <v>6</v>
      </c>
    </row>
    <row r="1688" spans="28:37" x14ac:dyDescent="0.25">
      <c r="AB1688" s="60">
        <v>2024</v>
      </c>
      <c r="AC1688" s="53" t="s">
        <v>60</v>
      </c>
      <c r="AD1688" s="53" t="s">
        <v>50</v>
      </c>
      <c r="AE1688" s="79">
        <v>0.1648</v>
      </c>
      <c r="AG1688" s="60">
        <v>2022</v>
      </c>
      <c r="AH1688" s="53" t="s">
        <v>56</v>
      </c>
      <c r="AI1688" s="53" t="s">
        <v>78</v>
      </c>
      <c r="AJ1688" s="80">
        <v>3.7996000000000002E-2</v>
      </c>
      <c r="AK1688" s="57">
        <f t="shared" si="50"/>
        <v>7</v>
      </c>
    </row>
    <row r="1689" spans="28:37" x14ac:dyDescent="0.25">
      <c r="AB1689" s="60">
        <v>2024</v>
      </c>
      <c r="AC1689" s="53" t="s">
        <v>60</v>
      </c>
      <c r="AD1689" s="53" t="s">
        <v>54</v>
      </c>
      <c r="AE1689" s="79">
        <v>1.5288999999999999E-2</v>
      </c>
      <c r="AG1689" s="60">
        <v>2022</v>
      </c>
      <c r="AH1689" s="53" t="s">
        <v>58</v>
      </c>
      <c r="AI1689" s="53" t="s">
        <v>78</v>
      </c>
      <c r="AJ1689" s="80">
        <v>3.8251E-2</v>
      </c>
      <c r="AK1689" s="57">
        <f t="shared" si="50"/>
        <v>8</v>
      </c>
    </row>
    <row r="1690" spans="28:37" x14ac:dyDescent="0.25">
      <c r="AB1690" s="60">
        <v>2024</v>
      </c>
      <c r="AC1690" s="53" t="s">
        <v>60</v>
      </c>
      <c r="AD1690" s="53" t="s">
        <v>57</v>
      </c>
      <c r="AE1690" s="79">
        <v>8.460000000000001E-5</v>
      </c>
      <c r="AG1690" s="60">
        <v>2022</v>
      </c>
      <c r="AH1690" s="53" t="s">
        <v>60</v>
      </c>
      <c r="AI1690" s="53" t="s">
        <v>78</v>
      </c>
      <c r="AJ1690" s="80">
        <v>3.7749999999999999E-2</v>
      </c>
      <c r="AK1690" s="57">
        <f t="shared" si="50"/>
        <v>9</v>
      </c>
    </row>
    <row r="1691" spans="28:37" x14ac:dyDescent="0.25">
      <c r="AB1691" s="60">
        <v>2024</v>
      </c>
      <c r="AC1691" s="53" t="s">
        <v>60</v>
      </c>
      <c r="AD1691" s="53" t="s">
        <v>59</v>
      </c>
      <c r="AE1691" s="79">
        <v>8.9899999999999997E-3</v>
      </c>
      <c r="AG1691" s="60">
        <v>2022</v>
      </c>
      <c r="AH1691" s="53" t="s">
        <v>62</v>
      </c>
      <c r="AI1691" s="53" t="s">
        <v>78</v>
      </c>
      <c r="AJ1691" s="80">
        <v>3.7151999999999998E-2</v>
      </c>
      <c r="AK1691" s="57">
        <f t="shared" si="50"/>
        <v>10</v>
      </c>
    </row>
    <row r="1692" spans="28:37" x14ac:dyDescent="0.25">
      <c r="AB1692" s="60">
        <v>2024</v>
      </c>
      <c r="AC1692" s="53" t="s">
        <v>60</v>
      </c>
      <c r="AD1692" s="53" t="s">
        <v>61</v>
      </c>
      <c r="AE1692" s="79">
        <v>9.7999999999999997E-4</v>
      </c>
      <c r="AG1692" s="60">
        <v>2022</v>
      </c>
      <c r="AH1692" s="53" t="s">
        <v>65</v>
      </c>
      <c r="AI1692" s="53" t="s">
        <v>78</v>
      </c>
      <c r="AJ1692" s="80">
        <v>3.8800000000000001E-2</v>
      </c>
      <c r="AK1692" s="57">
        <f t="shared" si="50"/>
        <v>11</v>
      </c>
    </row>
    <row r="1693" spans="28:37" x14ac:dyDescent="0.25">
      <c r="AB1693" s="60">
        <v>2024</v>
      </c>
      <c r="AC1693" s="53" t="s">
        <v>60</v>
      </c>
      <c r="AD1693" s="53" t="s">
        <v>64</v>
      </c>
      <c r="AE1693" s="79">
        <v>0.31180000000000002</v>
      </c>
      <c r="AG1693" s="60">
        <v>2022</v>
      </c>
      <c r="AH1693" s="53" t="s">
        <v>11</v>
      </c>
      <c r="AI1693" s="53" t="s">
        <v>78</v>
      </c>
      <c r="AJ1693" s="79">
        <v>3.8934000000000003E-2</v>
      </c>
      <c r="AK1693" s="57">
        <f t="shared" si="50"/>
        <v>12</v>
      </c>
    </row>
    <row r="1694" spans="28:37" x14ac:dyDescent="0.25">
      <c r="AB1694" s="60">
        <v>2024</v>
      </c>
      <c r="AC1694" s="53" t="s">
        <v>60</v>
      </c>
      <c r="AD1694" s="53" t="s">
        <v>66</v>
      </c>
      <c r="AE1694" s="79">
        <v>4.0528000000000002E-2</v>
      </c>
      <c r="AG1694" s="60">
        <v>2023</v>
      </c>
      <c r="AH1694" s="53" t="s">
        <v>8</v>
      </c>
      <c r="AI1694" s="53" t="s">
        <v>78</v>
      </c>
      <c r="AJ1694" s="80">
        <v>4.0121000000000004E-2</v>
      </c>
      <c r="AK1694" s="57">
        <f t="shared" si="50"/>
        <v>1</v>
      </c>
    </row>
    <row r="1695" spans="28:37" x14ac:dyDescent="0.25">
      <c r="AB1695" s="60">
        <v>2024</v>
      </c>
      <c r="AC1695" s="53" t="s">
        <v>60</v>
      </c>
      <c r="AD1695" s="53" t="s">
        <v>67</v>
      </c>
      <c r="AE1695" s="79">
        <v>0.81569999999999998</v>
      </c>
      <c r="AG1695" s="60">
        <v>2023</v>
      </c>
      <c r="AH1695" s="53" t="s">
        <v>36</v>
      </c>
      <c r="AI1695" s="53" t="s">
        <v>78</v>
      </c>
      <c r="AJ1695" s="80">
        <v>3.8447000000000002E-2</v>
      </c>
      <c r="AK1695" s="57">
        <f t="shared" si="50"/>
        <v>2</v>
      </c>
    </row>
    <row r="1696" spans="28:37" x14ac:dyDescent="0.25">
      <c r="AB1696" s="60">
        <v>2024</v>
      </c>
      <c r="AC1696" s="53" t="s">
        <v>60</v>
      </c>
      <c r="AD1696" s="53" t="s">
        <v>69</v>
      </c>
      <c r="AE1696" s="79">
        <v>2.2890000000000001E-2</v>
      </c>
      <c r="AG1696" s="60">
        <v>2023</v>
      </c>
      <c r="AH1696" s="53" t="s">
        <v>40</v>
      </c>
      <c r="AI1696" s="53" t="s">
        <v>78</v>
      </c>
      <c r="AJ1696" s="80">
        <v>3.8913000000000003E-2</v>
      </c>
      <c r="AK1696" s="57">
        <f t="shared" si="50"/>
        <v>3</v>
      </c>
    </row>
    <row r="1697" spans="28:37" x14ac:dyDescent="0.25">
      <c r="AB1697" s="60">
        <v>2024</v>
      </c>
      <c r="AC1697" s="53" t="s">
        <v>60</v>
      </c>
      <c r="AD1697" s="53" t="s">
        <v>73</v>
      </c>
      <c r="AE1697" s="79">
        <v>0.3513</v>
      </c>
      <c r="AG1697" s="60">
        <v>2023</v>
      </c>
      <c r="AH1697" s="53" t="s">
        <v>44</v>
      </c>
      <c r="AI1697" s="53" t="s">
        <v>78</v>
      </c>
      <c r="AJ1697" s="80">
        <v>3.9101999999999998E-2</v>
      </c>
      <c r="AK1697" s="57">
        <f t="shared" si="50"/>
        <v>4</v>
      </c>
    </row>
    <row r="1698" spans="28:37" x14ac:dyDescent="0.25">
      <c r="AB1698" s="60">
        <v>2024</v>
      </c>
      <c r="AC1698" s="53" t="s">
        <v>60</v>
      </c>
      <c r="AD1698" s="53" t="s">
        <v>75</v>
      </c>
      <c r="AE1698" s="79">
        <v>0.34139999999999998</v>
      </c>
      <c r="AG1698" s="60">
        <v>2023</v>
      </c>
      <c r="AH1698" s="53" t="s">
        <v>48</v>
      </c>
      <c r="AI1698" s="53" t="s">
        <v>78</v>
      </c>
      <c r="AJ1698" s="80">
        <v>3.8970999999999999E-2</v>
      </c>
      <c r="AK1698" s="57">
        <f t="shared" si="50"/>
        <v>5</v>
      </c>
    </row>
    <row r="1699" spans="28:37" x14ac:dyDescent="0.25">
      <c r="AB1699" s="60">
        <v>2024</v>
      </c>
      <c r="AC1699" s="53" t="s">
        <v>60</v>
      </c>
      <c r="AD1699" s="53" t="s">
        <v>76</v>
      </c>
      <c r="AE1699" s="79">
        <v>1.5209999999999999</v>
      </c>
      <c r="AG1699" s="60">
        <v>2023</v>
      </c>
      <c r="AH1699" s="53" t="s">
        <v>52</v>
      </c>
      <c r="AI1699" s="53" t="s">
        <v>78</v>
      </c>
      <c r="AJ1699" s="80">
        <v>3.8027000000000005E-2</v>
      </c>
      <c r="AK1699" s="57">
        <f t="shared" si="50"/>
        <v>6</v>
      </c>
    </row>
    <row r="1700" spans="28:37" x14ac:dyDescent="0.25">
      <c r="AB1700" s="60">
        <v>2024</v>
      </c>
      <c r="AC1700" s="53" t="s">
        <v>60</v>
      </c>
      <c r="AD1700" s="53" t="s">
        <v>78</v>
      </c>
      <c r="AE1700" s="79">
        <v>3.9659E-2</v>
      </c>
      <c r="AG1700" s="60">
        <v>2023</v>
      </c>
      <c r="AH1700" s="53" t="s">
        <v>56</v>
      </c>
      <c r="AI1700" s="53" t="s">
        <v>78</v>
      </c>
      <c r="AJ1700" s="80">
        <v>3.8837999999999998E-2</v>
      </c>
      <c r="AK1700" s="57">
        <f t="shared" si="50"/>
        <v>7</v>
      </c>
    </row>
    <row r="1701" spans="28:37" x14ac:dyDescent="0.25">
      <c r="AB1701" s="60">
        <v>2024</v>
      </c>
      <c r="AC1701" s="53" t="s">
        <v>60</v>
      </c>
      <c r="AD1701" s="53" t="s">
        <v>79</v>
      </c>
      <c r="AE1701" s="79">
        <v>0.34869999999999995</v>
      </c>
      <c r="AG1701" s="60">
        <v>2023</v>
      </c>
      <c r="AH1701" s="53" t="s">
        <v>58</v>
      </c>
      <c r="AI1701" s="53" t="s">
        <v>78</v>
      </c>
      <c r="AJ1701" s="80">
        <v>3.8616999999999999E-2</v>
      </c>
      <c r="AK1701" s="57">
        <f t="shared" si="50"/>
        <v>8</v>
      </c>
    </row>
    <row r="1702" spans="28:37" x14ac:dyDescent="0.25">
      <c r="AB1702" s="60">
        <v>2024</v>
      </c>
      <c r="AC1702" s="53" t="s">
        <v>60</v>
      </c>
      <c r="AD1702" s="53" t="s">
        <v>80</v>
      </c>
      <c r="AE1702" s="79">
        <v>5.2129999999999997E-5</v>
      </c>
      <c r="AG1702" s="60">
        <v>2023</v>
      </c>
      <c r="AH1702" s="53" t="s">
        <v>60</v>
      </c>
      <c r="AI1702" s="53" t="s">
        <v>78</v>
      </c>
      <c r="AJ1702" s="80">
        <v>3.7297999999999998E-2</v>
      </c>
      <c r="AK1702" s="57">
        <f t="shared" si="50"/>
        <v>9</v>
      </c>
    </row>
    <row r="1703" spans="28:37" x14ac:dyDescent="0.25">
      <c r="AB1703" s="60">
        <v>2024</v>
      </c>
      <c r="AC1703" s="53" t="s">
        <v>62</v>
      </c>
      <c r="AD1703" s="53" t="s">
        <v>46</v>
      </c>
      <c r="AE1703" s="79">
        <v>1.4332</v>
      </c>
      <c r="AG1703" s="60">
        <v>2023</v>
      </c>
      <c r="AH1703" s="53" t="s">
        <v>62</v>
      </c>
      <c r="AI1703" s="53" t="s">
        <v>78</v>
      </c>
      <c r="AJ1703" s="80">
        <v>3.7884000000000001E-2</v>
      </c>
      <c r="AK1703" s="57">
        <f t="shared" si="50"/>
        <v>10</v>
      </c>
    </row>
    <row r="1704" spans="28:37" x14ac:dyDescent="0.25">
      <c r="AB1704" s="60">
        <v>2024</v>
      </c>
      <c r="AC1704" s="53" t="s">
        <v>62</v>
      </c>
      <c r="AD1704" s="53" t="s">
        <v>71</v>
      </c>
      <c r="AE1704" s="79">
        <v>1.7225999999999999</v>
      </c>
      <c r="AG1704" s="60">
        <v>2023</v>
      </c>
      <c r="AH1704" s="53" t="s">
        <v>65</v>
      </c>
      <c r="AI1704" s="53" t="s">
        <v>78</v>
      </c>
      <c r="AJ1704" s="80">
        <v>3.8158999999999998E-2</v>
      </c>
      <c r="AK1704" s="57">
        <f t="shared" si="50"/>
        <v>11</v>
      </c>
    </row>
    <row r="1705" spans="28:37" x14ac:dyDescent="0.25">
      <c r="AB1705" s="60">
        <v>2024</v>
      </c>
      <c r="AC1705" s="53" t="s">
        <v>62</v>
      </c>
      <c r="AD1705" s="53" t="s">
        <v>5</v>
      </c>
      <c r="AE1705" s="79">
        <v>1.3252999999999999</v>
      </c>
      <c r="AG1705" s="60">
        <v>2023</v>
      </c>
      <c r="AH1705" s="53" t="s">
        <v>11</v>
      </c>
      <c r="AI1705" s="53" t="s">
        <v>78</v>
      </c>
      <c r="AJ1705" s="80">
        <v>3.8419000000000002E-2</v>
      </c>
      <c r="AK1705" s="57">
        <f t="shared" si="50"/>
        <v>12</v>
      </c>
    </row>
    <row r="1706" spans="28:37" x14ac:dyDescent="0.25">
      <c r="AB1706" s="60">
        <v>2024</v>
      </c>
      <c r="AC1706" s="53" t="s">
        <v>62</v>
      </c>
      <c r="AD1706" s="53" t="s">
        <v>33</v>
      </c>
      <c r="AE1706" s="79">
        <v>0.86680000000000001</v>
      </c>
      <c r="AG1706" s="60">
        <v>2024</v>
      </c>
      <c r="AH1706" s="53" t="s">
        <v>8</v>
      </c>
      <c r="AI1706" s="53" t="s">
        <v>78</v>
      </c>
      <c r="AJ1706" s="79">
        <v>3.7823999999999997E-2</v>
      </c>
      <c r="AK1706" s="57">
        <f t="shared" si="50"/>
        <v>1</v>
      </c>
    </row>
    <row r="1707" spans="28:37" x14ac:dyDescent="0.25">
      <c r="AB1707" s="60">
        <v>2024</v>
      </c>
      <c r="AC1707" s="53" t="s">
        <v>62</v>
      </c>
      <c r="AD1707" s="53" t="s">
        <v>38</v>
      </c>
      <c r="AE1707" s="79">
        <v>0.95189999999999997</v>
      </c>
      <c r="AG1707" s="60">
        <v>2024</v>
      </c>
      <c r="AH1707" s="53" t="s">
        <v>36</v>
      </c>
      <c r="AI1707" s="53" t="s">
        <v>78</v>
      </c>
      <c r="AJ1707" s="79">
        <v>3.7432E-2</v>
      </c>
      <c r="AK1707" s="57">
        <f t="shared" si="50"/>
        <v>2</v>
      </c>
    </row>
    <row r="1708" spans="28:37" x14ac:dyDescent="0.25">
      <c r="AB1708" s="60">
        <v>2024</v>
      </c>
      <c r="AC1708" s="53" t="s">
        <v>62</v>
      </c>
      <c r="AD1708" s="53" t="s">
        <v>42</v>
      </c>
      <c r="AE1708" s="79">
        <v>0.1857</v>
      </c>
      <c r="AG1708" s="60">
        <v>2024</v>
      </c>
      <c r="AH1708" s="53" t="s">
        <v>40</v>
      </c>
      <c r="AI1708" s="53" t="s">
        <v>78</v>
      </c>
      <c r="AJ1708" s="79">
        <v>3.7010000000000001E-2</v>
      </c>
      <c r="AK1708" s="57">
        <f t="shared" si="50"/>
        <v>3</v>
      </c>
    </row>
    <row r="1709" spans="28:37" x14ac:dyDescent="0.25">
      <c r="AB1709" s="60">
        <v>2024</v>
      </c>
      <c r="AC1709" s="53" t="s">
        <v>62</v>
      </c>
      <c r="AD1709" s="53" t="s">
        <v>50</v>
      </c>
      <c r="AE1709" s="79">
        <v>0.17050000000000001</v>
      </c>
      <c r="AG1709" s="60">
        <v>2024</v>
      </c>
      <c r="AH1709" s="53" t="s">
        <v>44</v>
      </c>
      <c r="AI1709" s="53" t="s">
        <v>78</v>
      </c>
      <c r="AJ1709" s="79">
        <v>3.6757999999999999E-2</v>
      </c>
      <c r="AK1709" s="57">
        <f t="shared" si="50"/>
        <v>4</v>
      </c>
    </row>
    <row r="1710" spans="28:37" x14ac:dyDescent="0.25">
      <c r="AB1710" s="60">
        <v>2024</v>
      </c>
      <c r="AC1710" s="53" t="s">
        <v>62</v>
      </c>
      <c r="AD1710" s="53" t="s">
        <v>54</v>
      </c>
      <c r="AE1710" s="79">
        <v>1.5762999999999999E-2</v>
      </c>
      <c r="AG1710" s="60">
        <v>2024</v>
      </c>
      <c r="AH1710" s="53" t="s">
        <v>48</v>
      </c>
      <c r="AI1710" s="53" t="s">
        <v>78</v>
      </c>
      <c r="AJ1710" s="79">
        <v>3.6767000000000001E-2</v>
      </c>
      <c r="AK1710" s="57">
        <f t="shared" si="50"/>
        <v>5</v>
      </c>
    </row>
    <row r="1711" spans="28:37" x14ac:dyDescent="0.25">
      <c r="AB1711" s="60">
        <v>2024</v>
      </c>
      <c r="AC1711" s="53" t="s">
        <v>62</v>
      </c>
      <c r="AD1711" s="53" t="s">
        <v>57</v>
      </c>
      <c r="AE1711" s="79">
        <v>8.4209999999999995E-5</v>
      </c>
      <c r="AG1711" s="60">
        <v>2024</v>
      </c>
      <c r="AH1711" s="53" t="s">
        <v>52</v>
      </c>
      <c r="AI1711" s="53" t="s">
        <v>78</v>
      </c>
      <c r="AJ1711" s="79">
        <v>3.6853999999999998E-2</v>
      </c>
      <c r="AK1711" s="57">
        <f t="shared" si="50"/>
        <v>6</v>
      </c>
    </row>
    <row r="1712" spans="28:37" x14ac:dyDescent="0.25">
      <c r="AB1712" s="60">
        <v>2024</v>
      </c>
      <c r="AC1712" s="53" t="s">
        <v>62</v>
      </c>
      <c r="AD1712" s="53" t="s">
        <v>59</v>
      </c>
      <c r="AE1712" s="79">
        <v>8.6420000000000004E-3</v>
      </c>
      <c r="AG1712" s="60">
        <v>2024</v>
      </c>
      <c r="AH1712" s="53" t="s">
        <v>56</v>
      </c>
      <c r="AI1712" s="53" t="s">
        <v>78</v>
      </c>
      <c r="AJ1712" s="79">
        <v>3.7551000000000001E-2</v>
      </c>
      <c r="AK1712" s="57">
        <f t="shared" si="50"/>
        <v>7</v>
      </c>
    </row>
    <row r="1713" spans="28:37" x14ac:dyDescent="0.25">
      <c r="AB1713" s="60">
        <v>2024</v>
      </c>
      <c r="AC1713" s="53" t="s">
        <v>62</v>
      </c>
      <c r="AD1713" s="53" t="s">
        <v>61</v>
      </c>
      <c r="AE1713" s="79">
        <v>9.5799999999999998E-4</v>
      </c>
      <c r="AG1713" s="60">
        <v>2024</v>
      </c>
      <c r="AH1713" s="53" t="s">
        <v>58</v>
      </c>
      <c r="AI1713" s="53" t="s">
        <v>78</v>
      </c>
      <c r="AJ1713" s="79">
        <v>3.8323999999999997E-2</v>
      </c>
      <c r="AK1713" s="57">
        <f t="shared" si="50"/>
        <v>8</v>
      </c>
    </row>
    <row r="1714" spans="28:37" x14ac:dyDescent="0.25">
      <c r="AB1714" s="60">
        <v>2024</v>
      </c>
      <c r="AC1714" s="53" t="s">
        <v>62</v>
      </c>
      <c r="AD1714" s="53" t="s">
        <v>64</v>
      </c>
      <c r="AE1714" s="79">
        <v>0.30149999999999999</v>
      </c>
      <c r="AG1714" s="60">
        <v>2024</v>
      </c>
      <c r="AH1714" s="53" t="s">
        <v>60</v>
      </c>
      <c r="AI1714" s="53" t="s">
        <v>78</v>
      </c>
      <c r="AJ1714" s="79">
        <v>3.9659E-2</v>
      </c>
      <c r="AK1714" s="57">
        <f t="shared" si="50"/>
        <v>9</v>
      </c>
    </row>
    <row r="1715" spans="28:37" x14ac:dyDescent="0.25">
      <c r="AB1715" s="60">
        <v>2024</v>
      </c>
      <c r="AC1715" s="53" t="s">
        <v>62</v>
      </c>
      <c r="AD1715" s="53" t="s">
        <v>66</v>
      </c>
      <c r="AE1715" s="79">
        <v>4.1338999999999994E-2</v>
      </c>
      <c r="AG1715" s="60">
        <v>2024</v>
      </c>
      <c r="AH1715" s="53" t="s">
        <v>62</v>
      </c>
      <c r="AI1715" s="53" t="s">
        <v>78</v>
      </c>
      <c r="AJ1715" s="79">
        <v>3.9254999999999998E-2</v>
      </c>
      <c r="AK1715" s="57">
        <f t="shared" si="50"/>
        <v>10</v>
      </c>
    </row>
    <row r="1716" spans="28:37" x14ac:dyDescent="0.25">
      <c r="AB1716" s="60">
        <v>2024</v>
      </c>
      <c r="AC1716" s="53" t="s">
        <v>62</v>
      </c>
      <c r="AD1716" s="53" t="s">
        <v>67</v>
      </c>
      <c r="AE1716" s="79">
        <v>0.78920000000000001</v>
      </c>
      <c r="AG1716" s="60">
        <v>2024</v>
      </c>
      <c r="AH1716" s="53" t="s">
        <v>65</v>
      </c>
      <c r="AI1716" s="53" t="s">
        <v>78</v>
      </c>
      <c r="AJ1716" s="79">
        <v>3.9087000000000004E-2</v>
      </c>
      <c r="AK1716" s="57">
        <f t="shared" si="50"/>
        <v>11</v>
      </c>
    </row>
    <row r="1717" spans="28:37" x14ac:dyDescent="0.25">
      <c r="AB1717" s="60">
        <v>2024</v>
      </c>
      <c r="AC1717" s="53" t="s">
        <v>62</v>
      </c>
      <c r="AD1717" s="53" t="s">
        <v>69</v>
      </c>
      <c r="AE1717" s="79">
        <v>2.2717999999999999E-2</v>
      </c>
      <c r="AG1717" s="60">
        <v>2024</v>
      </c>
      <c r="AH1717" s="53" t="s">
        <v>11</v>
      </c>
      <c r="AI1717" s="53" t="s">
        <v>78</v>
      </c>
      <c r="AJ1717" s="82">
        <v>3.9688000000000001E-2</v>
      </c>
      <c r="AK1717" s="57">
        <f t="shared" si="50"/>
        <v>12</v>
      </c>
    </row>
    <row r="1718" spans="28:37" x14ac:dyDescent="0.25">
      <c r="AB1718" s="60">
        <v>2024</v>
      </c>
      <c r="AC1718" s="53" t="s">
        <v>62</v>
      </c>
      <c r="AD1718" s="53" t="s">
        <v>73</v>
      </c>
      <c r="AE1718" s="79">
        <v>0.36349999999999999</v>
      </c>
      <c r="AG1718" s="60">
        <v>2025</v>
      </c>
      <c r="AH1718" s="53" t="s">
        <v>8</v>
      </c>
      <c r="AI1718" s="53" t="s">
        <v>78</v>
      </c>
      <c r="AJ1718" s="79">
        <v>4.0260999999999998E-2</v>
      </c>
      <c r="AK1718" s="57">
        <f t="shared" si="50"/>
        <v>1</v>
      </c>
    </row>
    <row r="1719" spans="28:37" x14ac:dyDescent="0.25">
      <c r="AB1719" s="60">
        <v>2024</v>
      </c>
      <c r="AC1719" s="53" t="s">
        <v>62</v>
      </c>
      <c r="AD1719" s="53" t="s">
        <v>75</v>
      </c>
      <c r="AE1719" s="79">
        <v>0.3528</v>
      </c>
      <c r="AG1719" s="60">
        <v>2025</v>
      </c>
      <c r="AH1719" s="53" t="s">
        <v>36</v>
      </c>
      <c r="AI1719" s="53" t="s">
        <v>78</v>
      </c>
      <c r="AJ1719" s="79">
        <v>3.9553999999999999E-2</v>
      </c>
      <c r="AK1719" s="57">
        <f t="shared" si="50"/>
        <v>2</v>
      </c>
    </row>
    <row r="1720" spans="28:37" x14ac:dyDescent="0.25">
      <c r="AB1720" s="60">
        <v>2024</v>
      </c>
      <c r="AC1720" s="53" t="s">
        <v>62</v>
      </c>
      <c r="AD1720" s="53" t="s">
        <v>76</v>
      </c>
      <c r="AE1720" s="79">
        <v>1.5271999999999999</v>
      </c>
      <c r="AG1720" s="60">
        <v>2025</v>
      </c>
      <c r="AH1720" s="53" t="s">
        <v>40</v>
      </c>
      <c r="AI1720" s="53" t="s">
        <v>78</v>
      </c>
      <c r="AJ1720" s="79">
        <v>3.9504999999999998E-2</v>
      </c>
      <c r="AK1720" s="57">
        <f t="shared" si="50"/>
        <v>3</v>
      </c>
    </row>
    <row r="1721" spans="28:37" x14ac:dyDescent="0.25">
      <c r="AB1721" s="60">
        <v>2024</v>
      </c>
      <c r="AC1721" s="53" t="s">
        <v>62</v>
      </c>
      <c r="AD1721" s="53" t="s">
        <v>78</v>
      </c>
      <c r="AE1721" s="79">
        <v>3.9254999999999998E-2</v>
      </c>
      <c r="AG1721" s="60">
        <v>2025</v>
      </c>
      <c r="AH1721" s="53" t="s">
        <v>44</v>
      </c>
      <c r="AI1721" s="53" t="s">
        <v>78</v>
      </c>
      <c r="AJ1721" s="79">
        <v>3.9121999999999997E-2</v>
      </c>
      <c r="AK1721" s="57">
        <f t="shared" si="50"/>
        <v>4</v>
      </c>
    </row>
    <row r="1722" spans="28:37" x14ac:dyDescent="0.25">
      <c r="AB1722" s="60">
        <v>2024</v>
      </c>
      <c r="AC1722" s="53" t="s">
        <v>62</v>
      </c>
      <c r="AD1722" s="53" t="s">
        <v>79</v>
      </c>
      <c r="AE1722" s="79">
        <v>0.36080000000000001</v>
      </c>
      <c r="AG1722" s="60">
        <v>2025</v>
      </c>
      <c r="AH1722" s="53" t="s">
        <v>48</v>
      </c>
      <c r="AI1722" s="53" t="s">
        <v>78</v>
      </c>
      <c r="AJ1722" s="79">
        <v>3.9462000000000004E-2</v>
      </c>
      <c r="AK1722" s="57">
        <f t="shared" si="50"/>
        <v>5</v>
      </c>
    </row>
    <row r="1723" spans="28:37" x14ac:dyDescent="0.25">
      <c r="AB1723" s="60">
        <v>2024</v>
      </c>
      <c r="AC1723" s="53" t="s">
        <v>62</v>
      </c>
      <c r="AD1723" s="53" t="s">
        <v>80</v>
      </c>
      <c r="AE1723" s="79">
        <v>5.2310000000000006E-5</v>
      </c>
      <c r="AG1723" s="60">
        <v>2025</v>
      </c>
      <c r="AH1723" s="53" t="s">
        <v>52</v>
      </c>
      <c r="AI1723" s="53" t="s">
        <v>78</v>
      </c>
      <c r="AJ1723" s="79">
        <v>3.9153E-2</v>
      </c>
      <c r="AK1723" s="57">
        <f t="shared" si="50"/>
        <v>6</v>
      </c>
    </row>
    <row r="1724" spans="28:37" x14ac:dyDescent="0.25">
      <c r="AB1724" s="60">
        <v>2024</v>
      </c>
      <c r="AC1724" s="53" t="s">
        <v>65</v>
      </c>
      <c r="AD1724" s="53" t="s">
        <v>46</v>
      </c>
      <c r="AE1724" s="79">
        <v>1.4161999999999999</v>
      </c>
      <c r="AG1724" s="60">
        <v>2025</v>
      </c>
      <c r="AH1724" s="53" t="s">
        <v>56</v>
      </c>
      <c r="AI1724" s="53" t="s">
        <v>78</v>
      </c>
      <c r="AJ1724" s="79">
        <v>3.9563000000000001E-2</v>
      </c>
      <c r="AK1724" s="57">
        <f t="shared" si="50"/>
        <v>7</v>
      </c>
    </row>
    <row r="1725" spans="28:37" x14ac:dyDescent="0.25">
      <c r="AB1725" s="60">
        <v>2024</v>
      </c>
      <c r="AC1725" s="53" t="s">
        <v>65</v>
      </c>
      <c r="AD1725" s="53" t="s">
        <v>71</v>
      </c>
      <c r="AE1725" s="79">
        <v>1.7027000000000001</v>
      </c>
      <c r="AG1725" s="60">
        <v>2025</v>
      </c>
      <c r="AH1725" s="53" t="s">
        <v>58</v>
      </c>
      <c r="AI1725" s="53" t="s">
        <v>78</v>
      </c>
      <c r="AJ1725" s="79">
        <v>3.9691999999999998E-2</v>
      </c>
      <c r="AK1725" s="57">
        <f t="shared" si="50"/>
        <v>8</v>
      </c>
    </row>
    <row r="1726" spans="28:37" x14ac:dyDescent="0.25">
      <c r="AB1726" s="60">
        <v>2024</v>
      </c>
      <c r="AC1726" s="53" t="s">
        <v>65</v>
      </c>
      <c r="AD1726" s="53" t="s">
        <v>5</v>
      </c>
      <c r="AE1726" s="79">
        <v>1.3392999999999999</v>
      </c>
      <c r="AG1726" s="60">
        <v>2025</v>
      </c>
      <c r="AH1726" s="53" t="s">
        <v>60</v>
      </c>
      <c r="AI1726" s="53" t="s">
        <v>78</v>
      </c>
      <c r="AJ1726" s="79">
        <v>3.9909E-2</v>
      </c>
      <c r="AK1726" s="57">
        <f t="shared" si="50"/>
        <v>9</v>
      </c>
    </row>
    <row r="1727" spans="28:37" x14ac:dyDescent="0.25">
      <c r="AB1727" s="60">
        <v>2024</v>
      </c>
      <c r="AC1727" s="53" t="s">
        <v>65</v>
      </c>
      <c r="AD1727" s="53" t="s">
        <v>33</v>
      </c>
      <c r="AE1727" s="79">
        <v>0.87340000000000007</v>
      </c>
      <c r="AG1727" s="60">
        <v>2025</v>
      </c>
      <c r="AH1727" s="53" t="s">
        <v>62</v>
      </c>
      <c r="AI1727" s="53" t="s">
        <v>78</v>
      </c>
      <c r="AJ1727" s="79">
        <v>4.0187E-2</v>
      </c>
      <c r="AK1727" s="57">
        <f t="shared" si="50"/>
        <v>10</v>
      </c>
    </row>
    <row r="1728" spans="28:37" x14ac:dyDescent="0.25">
      <c r="AB1728" s="60">
        <v>2024</v>
      </c>
      <c r="AC1728" s="53" t="s">
        <v>65</v>
      </c>
      <c r="AD1728" s="53" t="s">
        <v>38</v>
      </c>
      <c r="AE1728" s="79">
        <v>0.95760000000000001</v>
      </c>
      <c r="AG1728" s="60">
        <v>2025</v>
      </c>
      <c r="AH1728" s="53" t="s">
        <v>65</v>
      </c>
      <c r="AI1728" s="53" t="s">
        <v>78</v>
      </c>
      <c r="AJ1728" s="79">
        <v>4.027E-2</v>
      </c>
      <c r="AK1728" s="57">
        <f t="shared" si="50"/>
        <v>11</v>
      </c>
    </row>
    <row r="1729" spans="28:37" x14ac:dyDescent="0.25">
      <c r="AB1729" s="60">
        <v>2024</v>
      </c>
      <c r="AC1729" s="53" t="s">
        <v>65</v>
      </c>
      <c r="AD1729" s="53" t="s">
        <v>42</v>
      </c>
      <c r="AE1729" s="79">
        <v>0.18510000000000001</v>
      </c>
      <c r="AG1729" s="60">
        <v>2025</v>
      </c>
      <c r="AH1729" s="53" t="s">
        <v>11</v>
      </c>
      <c r="AI1729" s="53" t="s">
        <v>78</v>
      </c>
      <c r="AJ1729" s="79">
        <v>4.0801999999999998E-2</v>
      </c>
      <c r="AK1729" s="57">
        <f t="shared" si="50"/>
        <v>12</v>
      </c>
    </row>
    <row r="1730" spans="28:37" x14ac:dyDescent="0.25">
      <c r="AB1730" s="60">
        <v>2024</v>
      </c>
      <c r="AC1730" s="53" t="s">
        <v>65</v>
      </c>
      <c r="AD1730" s="53" t="s">
        <v>50</v>
      </c>
      <c r="AE1730" s="79">
        <v>0.1721</v>
      </c>
      <c r="AG1730" s="60">
        <v>2018</v>
      </c>
      <c r="AH1730" s="53" t="s">
        <v>8</v>
      </c>
      <c r="AI1730" s="53" t="s">
        <v>79</v>
      </c>
      <c r="AJ1730" s="79">
        <v>0.35639999999999999</v>
      </c>
      <c r="AK1730" s="57">
        <f t="shared" ref="AK1730:AK1793" si="51">VLOOKUP(AH1730,AM:AN,2,FALSE)</f>
        <v>1</v>
      </c>
    </row>
    <row r="1731" spans="28:37" x14ac:dyDescent="0.25">
      <c r="AB1731" s="60">
        <v>2024</v>
      </c>
      <c r="AC1731" s="53" t="s">
        <v>65</v>
      </c>
      <c r="AD1731" s="53" t="s">
        <v>54</v>
      </c>
      <c r="AE1731" s="79">
        <v>1.5851000000000001E-2</v>
      </c>
      <c r="AG1731" s="60">
        <v>2018</v>
      </c>
      <c r="AH1731" s="53" t="s">
        <v>36</v>
      </c>
      <c r="AI1731" s="53" t="s">
        <v>79</v>
      </c>
      <c r="AJ1731" s="79">
        <v>0.36099999999999999</v>
      </c>
      <c r="AK1731" s="57">
        <f t="shared" si="51"/>
        <v>2</v>
      </c>
    </row>
    <row r="1732" spans="28:37" x14ac:dyDescent="0.25">
      <c r="AB1732" s="60">
        <v>2024</v>
      </c>
      <c r="AC1732" s="53" t="s">
        <v>65</v>
      </c>
      <c r="AD1732" s="53" t="s">
        <v>57</v>
      </c>
      <c r="AE1732" s="79">
        <v>8.4480000000000004E-5</v>
      </c>
      <c r="AG1732" s="60">
        <v>2018</v>
      </c>
      <c r="AH1732" s="53" t="s">
        <v>40</v>
      </c>
      <c r="AI1732" s="53" t="s">
        <v>79</v>
      </c>
      <c r="AJ1732" s="79">
        <v>0.35710000000000003</v>
      </c>
      <c r="AK1732" s="57">
        <f t="shared" si="51"/>
        <v>3</v>
      </c>
    </row>
    <row r="1733" spans="28:37" x14ac:dyDescent="0.25">
      <c r="AB1733" s="60">
        <v>2024</v>
      </c>
      <c r="AC1733" s="53" t="s">
        <v>65</v>
      </c>
      <c r="AD1733" s="53" t="s">
        <v>59</v>
      </c>
      <c r="AE1733" s="79">
        <v>8.9249999999999989E-3</v>
      </c>
      <c r="AG1733" s="60">
        <v>2018</v>
      </c>
      <c r="AH1733" s="53" t="s">
        <v>44</v>
      </c>
      <c r="AI1733" s="53" t="s">
        <v>79</v>
      </c>
      <c r="AJ1733" s="79">
        <v>0.3604</v>
      </c>
      <c r="AK1733" s="57">
        <f t="shared" si="51"/>
        <v>4</v>
      </c>
    </row>
    <row r="1734" spans="28:37" x14ac:dyDescent="0.25">
      <c r="AB1734" s="60">
        <v>2024</v>
      </c>
      <c r="AC1734" s="53" t="s">
        <v>65</v>
      </c>
      <c r="AD1734" s="53" t="s">
        <v>61</v>
      </c>
      <c r="AE1734" s="79">
        <v>9.6000000000000002E-4</v>
      </c>
      <c r="AG1734" s="60">
        <v>2018</v>
      </c>
      <c r="AH1734" s="53" t="s">
        <v>48</v>
      </c>
      <c r="AI1734" s="53" t="s">
        <v>79</v>
      </c>
      <c r="AJ1734" s="79">
        <v>0.36430000000000001</v>
      </c>
      <c r="AK1734" s="57">
        <f t="shared" si="51"/>
        <v>5</v>
      </c>
    </row>
    <row r="1735" spans="28:37" x14ac:dyDescent="0.25">
      <c r="AB1735" s="60">
        <v>2024</v>
      </c>
      <c r="AC1735" s="53" t="s">
        <v>65</v>
      </c>
      <c r="AD1735" s="53" t="s">
        <v>64</v>
      </c>
      <c r="AE1735" s="79">
        <v>0.30170000000000002</v>
      </c>
      <c r="AG1735" s="60">
        <v>2018</v>
      </c>
      <c r="AH1735" s="53" t="s">
        <v>52</v>
      </c>
      <c r="AI1735" s="53" t="s">
        <v>79</v>
      </c>
      <c r="AJ1735" s="79">
        <v>0.37159999999999999</v>
      </c>
      <c r="AK1735" s="57">
        <f t="shared" si="51"/>
        <v>6</v>
      </c>
    </row>
    <row r="1736" spans="28:37" x14ac:dyDescent="0.25">
      <c r="AB1736" s="60">
        <v>2024</v>
      </c>
      <c r="AC1736" s="53" t="s">
        <v>65</v>
      </c>
      <c r="AD1736" s="53" t="s">
        <v>66</v>
      </c>
      <c r="AE1736" s="79">
        <v>4.1169000000000004E-2</v>
      </c>
      <c r="AG1736" s="60">
        <v>2018</v>
      </c>
      <c r="AH1736" s="53" t="s">
        <v>56</v>
      </c>
      <c r="AI1736" s="53" t="s">
        <v>79</v>
      </c>
      <c r="AJ1736" s="79">
        <v>0.37079999999999996</v>
      </c>
      <c r="AK1736" s="57">
        <f t="shared" si="51"/>
        <v>7</v>
      </c>
    </row>
    <row r="1737" spans="28:37" x14ac:dyDescent="0.25">
      <c r="AB1737" s="60">
        <v>2024</v>
      </c>
      <c r="AC1737" s="53" t="s">
        <v>65</v>
      </c>
      <c r="AD1737" s="53" t="s">
        <v>67</v>
      </c>
      <c r="AE1737" s="79">
        <v>0.79200000000000004</v>
      </c>
      <c r="AG1737" s="60">
        <v>2018</v>
      </c>
      <c r="AH1737" s="53" t="s">
        <v>58</v>
      </c>
      <c r="AI1737" s="53" t="s">
        <v>79</v>
      </c>
      <c r="AJ1737" s="79">
        <v>0.3725</v>
      </c>
      <c r="AK1737" s="57">
        <f t="shared" si="51"/>
        <v>8</v>
      </c>
    </row>
    <row r="1738" spans="28:37" x14ac:dyDescent="0.25">
      <c r="AB1738" s="60">
        <v>2024</v>
      </c>
      <c r="AC1738" s="53" t="s">
        <v>65</v>
      </c>
      <c r="AD1738" s="53" t="s">
        <v>69</v>
      </c>
      <c r="AE1738" s="79">
        <v>2.2869999999999998E-2</v>
      </c>
      <c r="AG1738" s="60">
        <v>2018</v>
      </c>
      <c r="AH1738" s="53" t="s">
        <v>60</v>
      </c>
      <c r="AI1738" s="53" t="s">
        <v>79</v>
      </c>
      <c r="AJ1738" s="79">
        <v>0.37219999999999998</v>
      </c>
      <c r="AK1738" s="57">
        <f t="shared" si="51"/>
        <v>9</v>
      </c>
    </row>
    <row r="1739" spans="28:37" x14ac:dyDescent="0.25">
      <c r="AB1739" s="60">
        <v>2024</v>
      </c>
      <c r="AC1739" s="53" t="s">
        <v>65</v>
      </c>
      <c r="AD1739" s="53" t="s">
        <v>73</v>
      </c>
      <c r="AE1739" s="79">
        <v>0.3674</v>
      </c>
      <c r="AG1739" s="60">
        <v>2018</v>
      </c>
      <c r="AH1739" s="53" t="s">
        <v>62</v>
      </c>
      <c r="AI1739" s="53" t="s">
        <v>79</v>
      </c>
      <c r="AJ1739" s="79">
        <v>0.3775</v>
      </c>
      <c r="AK1739" s="57">
        <f t="shared" si="51"/>
        <v>10</v>
      </c>
    </row>
    <row r="1740" spans="28:37" x14ac:dyDescent="0.25">
      <c r="AB1740" s="60">
        <v>2024</v>
      </c>
      <c r="AC1740" s="53" t="s">
        <v>65</v>
      </c>
      <c r="AD1740" s="53" t="s">
        <v>75</v>
      </c>
      <c r="AE1740" s="79">
        <v>0.35649999999999998</v>
      </c>
      <c r="AG1740" s="60">
        <v>2018</v>
      </c>
      <c r="AH1740" s="53" t="s">
        <v>65</v>
      </c>
      <c r="AI1740" s="53" t="s">
        <v>79</v>
      </c>
      <c r="AJ1740" s="79">
        <v>0.37310000000000004</v>
      </c>
      <c r="AK1740" s="57">
        <f t="shared" si="51"/>
        <v>11</v>
      </c>
    </row>
    <row r="1741" spans="28:37" x14ac:dyDescent="0.25">
      <c r="AB1741" s="60">
        <v>2024</v>
      </c>
      <c r="AC1741" s="53" t="s">
        <v>65</v>
      </c>
      <c r="AD1741" s="53" t="s">
        <v>76</v>
      </c>
      <c r="AE1741" s="79">
        <v>1.5197999999999998</v>
      </c>
      <c r="AG1741" s="60">
        <v>2018</v>
      </c>
      <c r="AH1741" s="53" t="s">
        <v>11</v>
      </c>
      <c r="AI1741" s="53" t="s">
        <v>79</v>
      </c>
      <c r="AJ1741" s="79">
        <v>0.3715</v>
      </c>
      <c r="AK1741" s="57">
        <f t="shared" si="51"/>
        <v>12</v>
      </c>
    </row>
    <row r="1742" spans="28:37" x14ac:dyDescent="0.25">
      <c r="AB1742" s="60">
        <v>2024</v>
      </c>
      <c r="AC1742" s="53" t="s">
        <v>65</v>
      </c>
      <c r="AD1742" s="53" t="s">
        <v>78</v>
      </c>
      <c r="AE1742" s="79">
        <v>3.9087000000000004E-2</v>
      </c>
      <c r="AG1742" s="60">
        <v>2019</v>
      </c>
      <c r="AH1742" s="53" t="s">
        <v>8</v>
      </c>
      <c r="AI1742" s="53" t="s">
        <v>79</v>
      </c>
      <c r="AJ1742" s="79">
        <v>0.36659999999999998</v>
      </c>
      <c r="AK1742" s="57">
        <f t="shared" si="51"/>
        <v>1</v>
      </c>
    </row>
    <row r="1743" spans="28:37" x14ac:dyDescent="0.25">
      <c r="AB1743" s="60">
        <v>2024</v>
      </c>
      <c r="AC1743" s="53" t="s">
        <v>65</v>
      </c>
      <c r="AD1743" s="53" t="s">
        <v>79</v>
      </c>
      <c r="AE1743" s="79">
        <v>0.36460000000000004</v>
      </c>
      <c r="AG1743" s="60">
        <v>2019</v>
      </c>
      <c r="AH1743" s="53" t="s">
        <v>36</v>
      </c>
      <c r="AI1743" s="53" t="s">
        <v>79</v>
      </c>
      <c r="AJ1743" s="79">
        <v>0.36719999999999997</v>
      </c>
      <c r="AK1743" s="57">
        <f t="shared" si="51"/>
        <v>2</v>
      </c>
    </row>
    <row r="1744" spans="28:37" x14ac:dyDescent="0.25">
      <c r="AB1744" s="60">
        <v>2024</v>
      </c>
      <c r="AC1744" s="53" t="s">
        <v>65</v>
      </c>
      <c r="AD1744" s="53" t="s">
        <v>80</v>
      </c>
      <c r="AE1744" s="79">
        <v>5.2839999999999996E-5</v>
      </c>
      <c r="AG1744" s="60">
        <v>2019</v>
      </c>
      <c r="AH1744" s="53" t="s">
        <v>40</v>
      </c>
      <c r="AI1744" s="53" t="s">
        <v>79</v>
      </c>
      <c r="AJ1744" s="79">
        <v>0.36909999999999998</v>
      </c>
      <c r="AK1744" s="57">
        <f t="shared" si="51"/>
        <v>3</v>
      </c>
    </row>
    <row r="1745" spans="28:37" x14ac:dyDescent="0.25">
      <c r="AB1745" s="60">
        <v>2024</v>
      </c>
      <c r="AC1745" s="53" t="s">
        <v>11</v>
      </c>
      <c r="AD1745" s="53" t="s">
        <v>46</v>
      </c>
      <c r="AE1745" s="82">
        <v>1.4159999999999999</v>
      </c>
      <c r="AG1745" s="60">
        <v>2019</v>
      </c>
      <c r="AH1745" s="53" t="s">
        <v>44</v>
      </c>
      <c r="AI1745" s="53" t="s">
        <v>79</v>
      </c>
      <c r="AJ1745" s="79">
        <v>0.37079999999999996</v>
      </c>
      <c r="AK1745" s="57">
        <f t="shared" si="51"/>
        <v>4</v>
      </c>
    </row>
    <row r="1746" spans="28:37" x14ac:dyDescent="0.25">
      <c r="AB1746" s="60">
        <v>2024</v>
      </c>
      <c r="AC1746" s="53" t="s">
        <v>11</v>
      </c>
      <c r="AD1746" s="53" t="s">
        <v>71</v>
      </c>
      <c r="AE1746" s="82">
        <v>1.7074</v>
      </c>
      <c r="AG1746" s="60">
        <v>2019</v>
      </c>
      <c r="AH1746" s="53" t="s">
        <v>48</v>
      </c>
      <c r="AI1746" s="53" t="s">
        <v>79</v>
      </c>
      <c r="AJ1746" s="79">
        <v>0.37540000000000001</v>
      </c>
      <c r="AK1746" s="57">
        <f t="shared" si="51"/>
        <v>5</v>
      </c>
    </row>
    <row r="1747" spans="28:37" x14ac:dyDescent="0.25">
      <c r="AB1747" s="60">
        <v>2024</v>
      </c>
      <c r="AC1747" s="53" t="s">
        <v>11</v>
      </c>
      <c r="AD1747" s="53" t="s">
        <v>5</v>
      </c>
      <c r="AE1747" s="82">
        <v>1.3603000000000001</v>
      </c>
      <c r="AG1747" s="60">
        <v>2019</v>
      </c>
      <c r="AH1747" s="53" t="s">
        <v>52</v>
      </c>
      <c r="AI1747" s="53" t="s">
        <v>79</v>
      </c>
      <c r="AJ1747" s="79">
        <v>0.36849999999999999</v>
      </c>
      <c r="AK1747" s="57">
        <f t="shared" si="51"/>
        <v>6</v>
      </c>
    </row>
    <row r="1748" spans="28:37" x14ac:dyDescent="0.25">
      <c r="AB1748" s="60">
        <v>2024</v>
      </c>
      <c r="AC1748" s="53" t="s">
        <v>11</v>
      </c>
      <c r="AD1748" s="53" t="s">
        <v>33</v>
      </c>
      <c r="AE1748" s="82">
        <v>0.84519999999999995</v>
      </c>
      <c r="AG1748" s="60">
        <v>2019</v>
      </c>
      <c r="AH1748" s="53" t="s">
        <v>56</v>
      </c>
      <c r="AI1748" s="53" t="s">
        <v>79</v>
      </c>
      <c r="AJ1748" s="79">
        <v>0.37280000000000002</v>
      </c>
      <c r="AK1748" s="57">
        <f t="shared" si="51"/>
        <v>7</v>
      </c>
    </row>
    <row r="1749" spans="28:37" x14ac:dyDescent="0.25">
      <c r="AB1749" s="60">
        <v>2024</v>
      </c>
      <c r="AC1749" s="53" t="s">
        <v>11</v>
      </c>
      <c r="AD1749" s="53" t="s">
        <v>38</v>
      </c>
      <c r="AE1749" s="82">
        <v>0.94790000000000008</v>
      </c>
      <c r="AG1749" s="60">
        <v>2019</v>
      </c>
      <c r="AH1749" s="53" t="s">
        <v>58</v>
      </c>
      <c r="AI1749" s="53" t="s">
        <v>79</v>
      </c>
      <c r="AJ1749" s="79">
        <v>0.37810000000000005</v>
      </c>
      <c r="AK1749" s="57">
        <f t="shared" si="51"/>
        <v>8</v>
      </c>
    </row>
    <row r="1750" spans="28:37" x14ac:dyDescent="0.25">
      <c r="AB1750" s="60">
        <v>2024</v>
      </c>
      <c r="AC1750" s="53" t="s">
        <v>11</v>
      </c>
      <c r="AD1750" s="53" t="s">
        <v>42</v>
      </c>
      <c r="AE1750" s="82">
        <v>0.18640000000000001</v>
      </c>
      <c r="AG1750" s="60">
        <v>2019</v>
      </c>
      <c r="AH1750" s="53" t="s">
        <v>60</v>
      </c>
      <c r="AI1750" s="53" t="s">
        <v>79</v>
      </c>
      <c r="AJ1750" s="79">
        <v>0.37609999999999999</v>
      </c>
      <c r="AK1750" s="57">
        <f t="shared" si="51"/>
        <v>9</v>
      </c>
    </row>
    <row r="1751" spans="28:37" x14ac:dyDescent="0.25">
      <c r="AB1751" s="60">
        <v>2024</v>
      </c>
      <c r="AC1751" s="53" t="s">
        <v>11</v>
      </c>
      <c r="AD1751" s="53" t="s">
        <v>50</v>
      </c>
      <c r="AE1751" s="82">
        <v>0.17519999999999999</v>
      </c>
      <c r="AG1751" s="60">
        <v>2019</v>
      </c>
      <c r="AH1751" s="53" t="s">
        <v>62</v>
      </c>
      <c r="AI1751" s="53" t="s">
        <v>79</v>
      </c>
      <c r="AJ1751" s="79">
        <v>0.37040000000000001</v>
      </c>
      <c r="AK1751" s="57">
        <f t="shared" si="51"/>
        <v>10</v>
      </c>
    </row>
    <row r="1752" spans="28:37" x14ac:dyDescent="0.25">
      <c r="AB1752" s="60">
        <v>2024</v>
      </c>
      <c r="AC1752" s="53" t="s">
        <v>11</v>
      </c>
      <c r="AD1752" s="53" t="s">
        <v>54</v>
      </c>
      <c r="AE1752" s="82">
        <v>1.5896999999999998E-2</v>
      </c>
      <c r="AG1752" s="60">
        <v>2019</v>
      </c>
      <c r="AH1752" s="53" t="s">
        <v>65</v>
      </c>
      <c r="AI1752" s="53" t="s">
        <v>79</v>
      </c>
      <c r="AJ1752" s="79">
        <v>0.37189999999999995</v>
      </c>
      <c r="AK1752" s="57">
        <f t="shared" si="51"/>
        <v>11</v>
      </c>
    </row>
    <row r="1753" spans="28:37" x14ac:dyDescent="0.25">
      <c r="AB1753" s="60">
        <v>2024</v>
      </c>
      <c r="AC1753" s="53" t="s">
        <v>11</v>
      </c>
      <c r="AD1753" s="53" t="s">
        <v>57</v>
      </c>
      <c r="AE1753" s="82">
        <v>8.4259999999999996E-5</v>
      </c>
      <c r="AG1753" s="60">
        <v>2019</v>
      </c>
      <c r="AH1753" s="53" t="s">
        <v>11</v>
      </c>
      <c r="AI1753" s="53" t="s">
        <v>79</v>
      </c>
      <c r="AJ1753" s="79">
        <v>0.36680000000000001</v>
      </c>
      <c r="AK1753" s="57">
        <f t="shared" si="51"/>
        <v>12</v>
      </c>
    </row>
    <row r="1754" spans="28:37" x14ac:dyDescent="0.25">
      <c r="AB1754" s="60">
        <v>2024</v>
      </c>
      <c r="AC1754" s="53" t="s">
        <v>11</v>
      </c>
      <c r="AD1754" s="53" t="s">
        <v>59</v>
      </c>
      <c r="AE1754" s="82">
        <v>8.6950000000000013E-3</v>
      </c>
      <c r="AG1754" s="60">
        <v>2020</v>
      </c>
      <c r="AH1754" s="53" t="s">
        <v>8</v>
      </c>
      <c r="AI1754" s="53" t="s">
        <v>79</v>
      </c>
      <c r="AJ1754" s="80">
        <v>0.37079999999999996</v>
      </c>
      <c r="AK1754" s="57">
        <f t="shared" si="51"/>
        <v>1</v>
      </c>
    </row>
    <row r="1755" spans="28:37" x14ac:dyDescent="0.25">
      <c r="AB1755" s="60">
        <v>2024</v>
      </c>
      <c r="AC1755" s="53" t="s">
        <v>11</v>
      </c>
      <c r="AD1755" s="53" t="s">
        <v>61</v>
      </c>
      <c r="AE1755" s="82">
        <v>9.2299999999999988E-4</v>
      </c>
      <c r="AG1755" s="60">
        <v>2020</v>
      </c>
      <c r="AH1755" s="53" t="s">
        <v>36</v>
      </c>
      <c r="AI1755" s="53" t="s">
        <v>79</v>
      </c>
      <c r="AJ1755" s="80">
        <v>0.38049999999999995</v>
      </c>
      <c r="AK1755" s="57">
        <f t="shared" si="51"/>
        <v>2</v>
      </c>
    </row>
    <row r="1756" spans="28:37" x14ac:dyDescent="0.25">
      <c r="AB1756" s="60">
        <v>2024</v>
      </c>
      <c r="AC1756" s="53" t="s">
        <v>11</v>
      </c>
      <c r="AD1756" s="53" t="s">
        <v>64</v>
      </c>
      <c r="AE1756" s="82">
        <v>0.30430000000000001</v>
      </c>
      <c r="AG1756" s="60">
        <v>2020</v>
      </c>
      <c r="AH1756" s="53" t="s">
        <v>40</v>
      </c>
      <c r="AI1756" s="53" t="s">
        <v>79</v>
      </c>
      <c r="AJ1756" s="80">
        <v>0.38789999999999997</v>
      </c>
      <c r="AK1756" s="57">
        <f t="shared" si="51"/>
        <v>3</v>
      </c>
    </row>
    <row r="1757" spans="28:37" x14ac:dyDescent="0.25">
      <c r="AB1757" s="60">
        <v>2024</v>
      </c>
      <c r="AC1757" s="53" t="s">
        <v>11</v>
      </c>
      <c r="AD1757" s="53" t="s">
        <v>66</v>
      </c>
      <c r="AE1757" s="82">
        <v>4.1500000000000002E-2</v>
      </c>
      <c r="AG1757" s="60">
        <v>2020</v>
      </c>
      <c r="AH1757" s="53" t="s">
        <v>44</v>
      </c>
      <c r="AI1757" s="53" t="s">
        <v>79</v>
      </c>
      <c r="AJ1757" s="80">
        <v>0.38409999999999994</v>
      </c>
      <c r="AK1757" s="57">
        <f t="shared" si="51"/>
        <v>4</v>
      </c>
    </row>
    <row r="1758" spans="28:37" x14ac:dyDescent="0.25">
      <c r="AB1758" s="60">
        <v>2024</v>
      </c>
      <c r="AC1758" s="53" t="s">
        <v>11</v>
      </c>
      <c r="AD1758" s="53" t="s">
        <v>67</v>
      </c>
      <c r="AE1758" s="82">
        <v>0.76560000000000006</v>
      </c>
      <c r="AG1758" s="60">
        <v>2020</v>
      </c>
      <c r="AH1758" s="53" t="s">
        <v>48</v>
      </c>
      <c r="AI1758" s="53" t="s">
        <v>79</v>
      </c>
      <c r="AJ1758" s="79">
        <v>0.38500000000000001</v>
      </c>
      <c r="AK1758" s="57">
        <f t="shared" si="51"/>
        <v>5</v>
      </c>
    </row>
    <row r="1759" spans="28:37" x14ac:dyDescent="0.25">
      <c r="AB1759" s="60">
        <v>2024</v>
      </c>
      <c r="AC1759" s="53" t="s">
        <v>11</v>
      </c>
      <c r="AD1759" s="53" t="s">
        <v>69</v>
      </c>
      <c r="AE1759" s="82">
        <v>2.3521999999999998E-2</v>
      </c>
      <c r="AG1759" s="60">
        <v>2020</v>
      </c>
      <c r="AH1759" s="53" t="s">
        <v>52</v>
      </c>
      <c r="AI1759" s="53" t="s">
        <v>79</v>
      </c>
      <c r="AJ1759" s="80">
        <v>0.37929999999999997</v>
      </c>
      <c r="AK1759" s="57">
        <f t="shared" si="51"/>
        <v>6</v>
      </c>
    </row>
    <row r="1760" spans="28:37" x14ac:dyDescent="0.25">
      <c r="AB1760" s="60">
        <v>2024</v>
      </c>
      <c r="AC1760" s="53" t="s">
        <v>11</v>
      </c>
      <c r="AD1760" s="53" t="s">
        <v>73</v>
      </c>
      <c r="AE1760" s="82">
        <v>0.37310000000000004</v>
      </c>
      <c r="AG1760" s="60">
        <v>2020</v>
      </c>
      <c r="AH1760" s="53" t="s">
        <v>56</v>
      </c>
      <c r="AI1760" s="53" t="s">
        <v>79</v>
      </c>
      <c r="AJ1760" s="79">
        <v>0.37439999999999996</v>
      </c>
      <c r="AK1760" s="57">
        <f t="shared" si="51"/>
        <v>7</v>
      </c>
    </row>
    <row r="1761" spans="28:37" x14ac:dyDescent="0.25">
      <c r="AB1761" s="60">
        <v>2024</v>
      </c>
      <c r="AC1761" s="53" t="s">
        <v>11</v>
      </c>
      <c r="AD1761" s="53" t="s">
        <v>75</v>
      </c>
      <c r="AE1761" s="82">
        <v>0.36219999999999997</v>
      </c>
      <c r="AG1761" s="60">
        <v>2020</v>
      </c>
      <c r="AH1761" s="53" t="s">
        <v>58</v>
      </c>
      <c r="AI1761" s="53" t="s">
        <v>79</v>
      </c>
      <c r="AJ1761" s="79">
        <v>0.36969999999999997</v>
      </c>
      <c r="AK1761" s="57">
        <f t="shared" si="51"/>
        <v>8</v>
      </c>
    </row>
    <row r="1762" spans="28:37" x14ac:dyDescent="0.25">
      <c r="AB1762" s="60">
        <v>2024</v>
      </c>
      <c r="AC1762" s="53" t="s">
        <v>11</v>
      </c>
      <c r="AD1762" s="53" t="s">
        <v>76</v>
      </c>
      <c r="AE1762" s="82">
        <v>1.5066999999999999</v>
      </c>
      <c r="AG1762" s="60">
        <v>2020</v>
      </c>
      <c r="AH1762" s="53" t="s">
        <v>60</v>
      </c>
      <c r="AI1762" s="53" t="s">
        <v>79</v>
      </c>
      <c r="AJ1762" s="79">
        <v>0.37270000000000003</v>
      </c>
      <c r="AK1762" s="57">
        <f t="shared" si="51"/>
        <v>9</v>
      </c>
    </row>
    <row r="1763" spans="28:37" x14ac:dyDescent="0.25">
      <c r="AB1763" s="60">
        <v>2024</v>
      </c>
      <c r="AC1763" s="53" t="s">
        <v>11</v>
      </c>
      <c r="AD1763" s="53" t="s">
        <v>78</v>
      </c>
      <c r="AE1763" s="82">
        <v>3.9688000000000001E-2</v>
      </c>
      <c r="AG1763" s="60">
        <v>2020</v>
      </c>
      <c r="AH1763" s="53" t="s">
        <v>62</v>
      </c>
      <c r="AI1763" s="53" t="s">
        <v>79</v>
      </c>
      <c r="AJ1763" s="79">
        <v>0.37119999999999997</v>
      </c>
      <c r="AK1763" s="57">
        <f t="shared" si="51"/>
        <v>10</v>
      </c>
    </row>
    <row r="1764" spans="28:37" x14ac:dyDescent="0.25">
      <c r="AB1764" s="60">
        <v>2024</v>
      </c>
      <c r="AC1764" s="53" t="s">
        <v>11</v>
      </c>
      <c r="AD1764" s="53" t="s">
        <v>79</v>
      </c>
      <c r="AE1764" s="82">
        <v>0.37040000000000001</v>
      </c>
      <c r="AG1764" s="60">
        <v>2020</v>
      </c>
      <c r="AH1764" s="53" t="s">
        <v>65</v>
      </c>
      <c r="AI1764" s="53" t="s">
        <v>79</v>
      </c>
      <c r="AJ1764" s="79">
        <v>0.36409999999999998</v>
      </c>
      <c r="AK1764" s="57">
        <f t="shared" si="51"/>
        <v>11</v>
      </c>
    </row>
    <row r="1765" spans="28:37" x14ac:dyDescent="0.25">
      <c r="AB1765" s="60">
        <v>2024</v>
      </c>
      <c r="AC1765" s="53" t="s">
        <v>11</v>
      </c>
      <c r="AD1765" s="53" t="s">
        <v>80</v>
      </c>
      <c r="AE1765" s="82">
        <v>5.3350000000000003E-5</v>
      </c>
      <c r="AG1765" s="60">
        <v>2020</v>
      </c>
      <c r="AH1765" s="53" t="s">
        <v>11</v>
      </c>
      <c r="AI1765" s="53" t="s">
        <v>79</v>
      </c>
      <c r="AJ1765" s="79">
        <v>0.3599</v>
      </c>
      <c r="AK1765" s="57">
        <f t="shared" si="51"/>
        <v>12</v>
      </c>
    </row>
    <row r="1766" spans="28:37" x14ac:dyDescent="0.25">
      <c r="AB1766" s="60">
        <v>2025</v>
      </c>
      <c r="AC1766" s="53" t="s">
        <v>8</v>
      </c>
      <c r="AD1766" s="53" t="s">
        <v>46</v>
      </c>
      <c r="AE1766" s="79">
        <v>1.4072</v>
      </c>
      <c r="AG1766" s="60">
        <v>2021</v>
      </c>
      <c r="AH1766" s="53" t="s">
        <v>8</v>
      </c>
      <c r="AI1766" s="53" t="s">
        <v>79</v>
      </c>
      <c r="AJ1766" s="81">
        <v>0.36249999999999999</v>
      </c>
      <c r="AK1766" s="57">
        <f t="shared" si="51"/>
        <v>1</v>
      </c>
    </row>
    <row r="1767" spans="28:37" x14ac:dyDescent="0.25">
      <c r="AB1767" s="60">
        <v>2025</v>
      </c>
      <c r="AC1767" s="53" t="s">
        <v>8</v>
      </c>
      <c r="AD1767" s="53" t="s">
        <v>71</v>
      </c>
      <c r="AE1767" s="79">
        <v>1.6828000000000001</v>
      </c>
      <c r="AG1767" s="60">
        <v>2021</v>
      </c>
      <c r="AH1767" s="53" t="s">
        <v>36</v>
      </c>
      <c r="AI1767" s="53" t="s">
        <v>79</v>
      </c>
      <c r="AJ1767" s="81">
        <v>0.36149999999999999</v>
      </c>
      <c r="AK1767" s="57">
        <f t="shared" si="51"/>
        <v>2</v>
      </c>
    </row>
    <row r="1768" spans="28:37" x14ac:dyDescent="0.25">
      <c r="AB1768" s="60">
        <v>2025</v>
      </c>
      <c r="AC1768" s="53" t="s">
        <v>8</v>
      </c>
      <c r="AD1768" s="53" t="s">
        <v>5</v>
      </c>
      <c r="AE1768" s="79">
        <v>1.3552</v>
      </c>
      <c r="AG1768" s="60">
        <v>2021</v>
      </c>
      <c r="AH1768" s="53" t="s">
        <v>40</v>
      </c>
      <c r="AI1768" s="53" t="s">
        <v>79</v>
      </c>
      <c r="AJ1768" s="81">
        <v>0.36680000000000001</v>
      </c>
      <c r="AK1768" s="57">
        <f t="shared" si="51"/>
        <v>3</v>
      </c>
    </row>
    <row r="1769" spans="28:37" x14ac:dyDescent="0.25">
      <c r="AB1769" s="60">
        <v>2025</v>
      </c>
      <c r="AC1769" s="53" t="s">
        <v>8</v>
      </c>
      <c r="AD1769" s="53" t="s">
        <v>33</v>
      </c>
      <c r="AE1769" s="79">
        <v>0.84290000000000009</v>
      </c>
      <c r="AG1769" s="60">
        <v>2021</v>
      </c>
      <c r="AH1769" s="53" t="s">
        <v>44</v>
      </c>
      <c r="AI1769" s="53" t="s">
        <v>79</v>
      </c>
      <c r="AJ1769" s="81">
        <v>0.36109999999999998</v>
      </c>
      <c r="AK1769" s="57">
        <f t="shared" si="51"/>
        <v>4</v>
      </c>
    </row>
    <row r="1770" spans="28:37" x14ac:dyDescent="0.25">
      <c r="AB1770" s="60">
        <v>2025</v>
      </c>
      <c r="AC1770" s="53" t="s">
        <v>8</v>
      </c>
      <c r="AD1770" s="53" t="s">
        <v>38</v>
      </c>
      <c r="AE1770" s="79">
        <v>0.93559999999999999</v>
      </c>
      <c r="AG1770" s="60">
        <v>2021</v>
      </c>
      <c r="AH1770" s="53" t="s">
        <v>48</v>
      </c>
      <c r="AI1770" s="53" t="s">
        <v>79</v>
      </c>
      <c r="AJ1770" s="81">
        <v>0.36009999999999998</v>
      </c>
      <c r="AK1770" s="57">
        <f t="shared" si="51"/>
        <v>5</v>
      </c>
    </row>
    <row r="1771" spans="28:37" x14ac:dyDescent="0.25">
      <c r="AB1771" s="60">
        <v>2025</v>
      </c>
      <c r="AC1771" s="53" t="s">
        <v>8</v>
      </c>
      <c r="AD1771" s="53" t="s">
        <v>42</v>
      </c>
      <c r="AE1771" s="79">
        <v>0.18690000000000001</v>
      </c>
      <c r="AG1771" s="60">
        <v>2021</v>
      </c>
      <c r="AH1771" s="53" t="s">
        <v>52</v>
      </c>
      <c r="AI1771" s="53" t="s">
        <v>79</v>
      </c>
      <c r="AJ1771" s="81">
        <v>0.36599999999999999</v>
      </c>
      <c r="AK1771" s="57">
        <f t="shared" si="51"/>
        <v>6</v>
      </c>
    </row>
    <row r="1772" spans="28:37" x14ac:dyDescent="0.25">
      <c r="AB1772" s="60">
        <v>2025</v>
      </c>
      <c r="AC1772" s="53" t="s">
        <v>8</v>
      </c>
      <c r="AD1772" s="53" t="s">
        <v>50</v>
      </c>
      <c r="AE1772" s="79">
        <v>0.1739</v>
      </c>
      <c r="AG1772" s="60">
        <v>2021</v>
      </c>
      <c r="AH1772" s="53" t="s">
        <v>56</v>
      </c>
      <c r="AI1772" s="53" t="s">
        <v>79</v>
      </c>
      <c r="AJ1772" s="80">
        <v>0.36840000000000006</v>
      </c>
      <c r="AK1772" s="57">
        <f t="shared" si="51"/>
        <v>7</v>
      </c>
    </row>
    <row r="1773" spans="28:37" x14ac:dyDescent="0.25">
      <c r="AB1773" s="60">
        <v>2025</v>
      </c>
      <c r="AC1773" s="53" t="s">
        <v>8</v>
      </c>
      <c r="AD1773" s="53" t="s">
        <v>54</v>
      </c>
      <c r="AE1773" s="79">
        <v>1.5641000000000002E-2</v>
      </c>
      <c r="AG1773" s="60">
        <v>2021</v>
      </c>
      <c r="AH1773" s="53" t="s">
        <v>58</v>
      </c>
      <c r="AI1773" s="53" t="s">
        <v>79</v>
      </c>
      <c r="AJ1773" s="80">
        <v>0.36599999999999999</v>
      </c>
      <c r="AK1773" s="57">
        <f t="shared" si="51"/>
        <v>8</v>
      </c>
    </row>
    <row r="1774" spans="28:37" x14ac:dyDescent="0.25">
      <c r="AB1774" s="60">
        <v>2025</v>
      </c>
      <c r="AC1774" s="53" t="s">
        <v>8</v>
      </c>
      <c r="AD1774" s="53" t="s">
        <v>57</v>
      </c>
      <c r="AE1774" s="79">
        <v>8.3100000000000001E-5</v>
      </c>
      <c r="AG1774" s="60">
        <v>2021</v>
      </c>
      <c r="AH1774" s="53" t="s">
        <v>60</v>
      </c>
      <c r="AI1774" s="53" t="s">
        <v>79</v>
      </c>
      <c r="AJ1774" s="80">
        <v>0.3705</v>
      </c>
      <c r="AK1774" s="57">
        <f t="shared" si="51"/>
        <v>9</v>
      </c>
    </row>
    <row r="1775" spans="28:37" x14ac:dyDescent="0.25">
      <c r="AB1775" s="60">
        <v>2025</v>
      </c>
      <c r="AC1775" s="53" t="s">
        <v>8</v>
      </c>
      <c r="AD1775" s="53" t="s">
        <v>59</v>
      </c>
      <c r="AE1775" s="79">
        <v>8.7799999999999996E-3</v>
      </c>
      <c r="AG1775" s="60">
        <v>2021</v>
      </c>
      <c r="AH1775" s="53" t="s">
        <v>62</v>
      </c>
      <c r="AI1775" s="53" t="s">
        <v>79</v>
      </c>
      <c r="AJ1775" s="80">
        <v>0.36599999999999999</v>
      </c>
      <c r="AK1775" s="57">
        <f t="shared" si="51"/>
        <v>10</v>
      </c>
    </row>
    <row r="1776" spans="28:37" x14ac:dyDescent="0.25">
      <c r="AB1776" s="60">
        <v>2025</v>
      </c>
      <c r="AC1776" s="53" t="s">
        <v>8</v>
      </c>
      <c r="AD1776" s="53" t="s">
        <v>61</v>
      </c>
      <c r="AE1776" s="79">
        <v>9.3099999999999997E-4</v>
      </c>
      <c r="AG1776" s="60">
        <v>2021</v>
      </c>
      <c r="AH1776" s="53" t="s">
        <v>65</v>
      </c>
      <c r="AI1776" s="53" t="s">
        <v>79</v>
      </c>
      <c r="AJ1776" s="80">
        <v>0.37259999999999999</v>
      </c>
      <c r="AK1776" s="57">
        <f t="shared" si="51"/>
        <v>11</v>
      </c>
    </row>
    <row r="1777" spans="28:37" x14ac:dyDescent="0.25">
      <c r="AB1777" s="60">
        <v>2025</v>
      </c>
      <c r="AC1777" s="53" t="s">
        <v>8</v>
      </c>
      <c r="AD1777" s="53" t="s">
        <v>64</v>
      </c>
      <c r="AE1777" s="79">
        <v>0.30659999999999998</v>
      </c>
      <c r="AG1777" s="60">
        <v>2021</v>
      </c>
      <c r="AH1777" s="53" t="s">
        <v>11</v>
      </c>
      <c r="AI1777" s="53" t="s">
        <v>79</v>
      </c>
      <c r="AJ1777" s="80">
        <v>0.36799999999999999</v>
      </c>
      <c r="AK1777" s="57">
        <f t="shared" si="51"/>
        <v>12</v>
      </c>
    </row>
    <row r="1778" spans="28:37" x14ac:dyDescent="0.25">
      <c r="AB1778" s="60">
        <v>2025</v>
      </c>
      <c r="AC1778" s="53" t="s">
        <v>8</v>
      </c>
      <c r="AD1778" s="53" t="s">
        <v>66</v>
      </c>
      <c r="AE1778" s="79">
        <v>4.1128999999999999E-2</v>
      </c>
      <c r="AG1778" s="60">
        <v>2022</v>
      </c>
      <c r="AH1778" s="53" t="s">
        <v>8</v>
      </c>
      <c r="AI1778" s="53" t="s">
        <v>79</v>
      </c>
      <c r="AJ1778" s="80">
        <v>0.36909999999999998</v>
      </c>
      <c r="AK1778" s="57">
        <f t="shared" si="51"/>
        <v>1</v>
      </c>
    </row>
    <row r="1779" spans="28:37" x14ac:dyDescent="0.25">
      <c r="AB1779" s="60">
        <v>2025</v>
      </c>
      <c r="AC1779" s="53" t="s">
        <v>8</v>
      </c>
      <c r="AD1779" s="53" t="s">
        <v>67</v>
      </c>
      <c r="AE1779" s="79">
        <v>0.76439999999999997</v>
      </c>
      <c r="AG1779" s="60">
        <v>2022</v>
      </c>
      <c r="AH1779" s="53" t="s">
        <v>36</v>
      </c>
      <c r="AI1779" s="53" t="s">
        <v>79</v>
      </c>
      <c r="AJ1779" s="80">
        <v>0.37020000000000003</v>
      </c>
      <c r="AK1779" s="57">
        <f t="shared" si="51"/>
        <v>2</v>
      </c>
    </row>
    <row r="1780" spans="28:37" x14ac:dyDescent="0.25">
      <c r="AB1780" s="60">
        <v>2025</v>
      </c>
      <c r="AC1780" s="53" t="s">
        <v>8</v>
      </c>
      <c r="AD1780" s="53" t="s">
        <v>69</v>
      </c>
      <c r="AE1780" s="79">
        <v>2.3224999999999999E-2</v>
      </c>
      <c r="AG1780" s="60">
        <v>2022</v>
      </c>
      <c r="AH1780" s="53" t="s">
        <v>40</v>
      </c>
      <c r="AI1780" s="53" t="s">
        <v>79</v>
      </c>
      <c r="AJ1780" s="80">
        <v>0.36849999999999999</v>
      </c>
      <c r="AK1780" s="57">
        <f t="shared" si="51"/>
        <v>3</v>
      </c>
    </row>
    <row r="1781" spans="28:37" x14ac:dyDescent="0.25">
      <c r="AB1781" s="60">
        <v>2025</v>
      </c>
      <c r="AC1781" s="53" t="s">
        <v>8</v>
      </c>
      <c r="AD1781" s="53" t="s">
        <v>73</v>
      </c>
      <c r="AE1781" s="79">
        <v>0.37170000000000003</v>
      </c>
      <c r="AG1781" s="60">
        <v>2022</v>
      </c>
      <c r="AH1781" s="53" t="s">
        <v>44</v>
      </c>
      <c r="AI1781" s="53" t="s">
        <v>79</v>
      </c>
      <c r="AJ1781" s="80">
        <v>0.377</v>
      </c>
      <c r="AK1781" s="57">
        <f t="shared" si="51"/>
        <v>4</v>
      </c>
    </row>
    <row r="1782" spans="28:37" x14ac:dyDescent="0.25">
      <c r="AB1782" s="60">
        <v>2025</v>
      </c>
      <c r="AC1782" s="53" t="s">
        <v>8</v>
      </c>
      <c r="AD1782" s="53" t="s">
        <v>75</v>
      </c>
      <c r="AE1782" s="79">
        <v>0.36130000000000001</v>
      </c>
      <c r="AG1782" s="60">
        <v>2022</v>
      </c>
      <c r="AH1782" s="53" t="s">
        <v>48</v>
      </c>
      <c r="AI1782" s="53" t="s">
        <v>79</v>
      </c>
      <c r="AJ1782" s="80">
        <v>0.37290000000000001</v>
      </c>
      <c r="AK1782" s="57">
        <f t="shared" si="51"/>
        <v>5</v>
      </c>
    </row>
    <row r="1783" spans="28:37" x14ac:dyDescent="0.25">
      <c r="AB1783" s="60">
        <v>2025</v>
      </c>
      <c r="AC1783" s="53" t="s">
        <v>8</v>
      </c>
      <c r="AD1783" s="53" t="s">
        <v>76</v>
      </c>
      <c r="AE1783" s="79">
        <v>1.4887999999999999</v>
      </c>
      <c r="AG1783" s="60">
        <v>2022</v>
      </c>
      <c r="AH1783" s="53" t="s">
        <v>52</v>
      </c>
      <c r="AI1783" s="53" t="s">
        <v>79</v>
      </c>
      <c r="AJ1783" s="80">
        <v>0.37890000000000001</v>
      </c>
      <c r="AK1783" s="57">
        <f t="shared" si="51"/>
        <v>6</v>
      </c>
    </row>
    <row r="1784" spans="28:37" x14ac:dyDescent="0.25">
      <c r="AB1784" s="60">
        <v>2025</v>
      </c>
      <c r="AC1784" s="53" t="s">
        <v>8</v>
      </c>
      <c r="AD1784" s="53" t="s">
        <v>78</v>
      </c>
      <c r="AE1784" s="79">
        <v>4.0260999999999998E-2</v>
      </c>
      <c r="AG1784" s="60">
        <v>2022</v>
      </c>
      <c r="AH1784" s="53" t="s">
        <v>56</v>
      </c>
      <c r="AI1784" s="53" t="s">
        <v>79</v>
      </c>
      <c r="AJ1784" s="80">
        <v>0.37530000000000002</v>
      </c>
      <c r="AK1784" s="57">
        <f t="shared" si="51"/>
        <v>7</v>
      </c>
    </row>
    <row r="1785" spans="28:37" x14ac:dyDescent="0.25">
      <c r="AB1785" s="60">
        <v>2025</v>
      </c>
      <c r="AC1785" s="53" t="s">
        <v>8</v>
      </c>
      <c r="AD1785" s="53" t="s">
        <v>79</v>
      </c>
      <c r="AE1785" s="79">
        <v>0.36899999999999999</v>
      </c>
      <c r="AG1785" s="60">
        <v>2022</v>
      </c>
      <c r="AH1785" s="53" t="s">
        <v>58</v>
      </c>
      <c r="AI1785" s="53" t="s">
        <v>79</v>
      </c>
      <c r="AJ1785" s="80">
        <v>0.37979999999999997</v>
      </c>
      <c r="AK1785" s="57">
        <f t="shared" si="51"/>
        <v>8</v>
      </c>
    </row>
    <row r="1786" spans="28:37" x14ac:dyDescent="0.25">
      <c r="AB1786" s="60">
        <v>2025</v>
      </c>
      <c r="AC1786" s="53" t="s">
        <v>8</v>
      </c>
      <c r="AD1786" s="53" t="s">
        <v>80</v>
      </c>
      <c r="AE1786" s="79">
        <v>5.4039999999999998E-5</v>
      </c>
      <c r="AG1786" s="60">
        <v>2022</v>
      </c>
      <c r="AH1786" s="53" t="s">
        <v>60</v>
      </c>
      <c r="AI1786" s="53" t="s">
        <v>79</v>
      </c>
      <c r="AJ1786" s="80">
        <v>0.39039999999999997</v>
      </c>
      <c r="AK1786" s="57">
        <f t="shared" si="51"/>
        <v>9</v>
      </c>
    </row>
    <row r="1787" spans="28:37" x14ac:dyDescent="0.25">
      <c r="AB1787" s="60">
        <v>2025</v>
      </c>
      <c r="AC1787" s="53" t="s">
        <v>36</v>
      </c>
      <c r="AD1787" s="53" t="s">
        <v>46</v>
      </c>
      <c r="AE1787" s="79">
        <v>1.4014</v>
      </c>
      <c r="AG1787" s="60">
        <v>2022</v>
      </c>
      <c r="AH1787" s="53" t="s">
        <v>62</v>
      </c>
      <c r="AI1787" s="53" t="s">
        <v>79</v>
      </c>
      <c r="AJ1787" s="80">
        <v>0.38420000000000004</v>
      </c>
      <c r="AK1787" s="57">
        <f t="shared" si="51"/>
        <v>10</v>
      </c>
    </row>
    <row r="1788" spans="28:37" x14ac:dyDescent="0.25">
      <c r="AB1788" s="60">
        <v>2025</v>
      </c>
      <c r="AC1788" s="53" t="s">
        <v>36</v>
      </c>
      <c r="AD1788" s="53" t="s">
        <v>71</v>
      </c>
      <c r="AE1788" s="79">
        <v>1.6978</v>
      </c>
      <c r="AG1788" s="60">
        <v>2022</v>
      </c>
      <c r="AH1788" s="53" t="s">
        <v>65</v>
      </c>
      <c r="AI1788" s="53" t="s">
        <v>79</v>
      </c>
      <c r="AJ1788" s="80">
        <v>0.37359999999999999</v>
      </c>
      <c r="AK1788" s="57">
        <f t="shared" si="51"/>
        <v>11</v>
      </c>
    </row>
    <row r="1789" spans="28:37" x14ac:dyDescent="0.25">
      <c r="AB1789" s="60">
        <v>2025</v>
      </c>
      <c r="AC1789" s="53" t="s">
        <v>36</v>
      </c>
      <c r="AD1789" s="53" t="s">
        <v>5</v>
      </c>
      <c r="AE1789" s="79">
        <v>1.349</v>
      </c>
      <c r="AG1789" s="60">
        <v>2022</v>
      </c>
      <c r="AH1789" s="53" t="s">
        <v>11</v>
      </c>
      <c r="AI1789" s="53" t="s">
        <v>79</v>
      </c>
      <c r="AJ1789" s="79">
        <v>0.36609999999999998</v>
      </c>
      <c r="AK1789" s="57">
        <f t="shared" si="51"/>
        <v>12</v>
      </c>
    </row>
    <row r="1790" spans="28:37" x14ac:dyDescent="0.25">
      <c r="AB1790" s="60">
        <v>2025</v>
      </c>
      <c r="AC1790" s="53" t="s">
        <v>36</v>
      </c>
      <c r="AD1790" s="53" t="s">
        <v>33</v>
      </c>
      <c r="AE1790" s="79">
        <v>0.83810000000000007</v>
      </c>
      <c r="AG1790" s="60">
        <v>2023</v>
      </c>
      <c r="AH1790" s="53" t="s">
        <v>8</v>
      </c>
      <c r="AI1790" s="53" t="s">
        <v>79</v>
      </c>
      <c r="AJ1790" s="80">
        <v>0.35780000000000001</v>
      </c>
      <c r="AK1790" s="57">
        <f t="shared" si="51"/>
        <v>1</v>
      </c>
    </row>
    <row r="1791" spans="28:37" x14ac:dyDescent="0.25">
      <c r="AB1791" s="60">
        <v>2025</v>
      </c>
      <c r="AC1791" s="53" t="s">
        <v>36</v>
      </c>
      <c r="AD1791" s="53" t="s">
        <v>38</v>
      </c>
      <c r="AE1791" s="79">
        <v>0.93389999999999995</v>
      </c>
      <c r="AG1791" s="60">
        <v>2023</v>
      </c>
      <c r="AH1791" s="53" t="s">
        <v>36</v>
      </c>
      <c r="AI1791" s="53" t="s">
        <v>79</v>
      </c>
      <c r="AJ1791" s="80">
        <v>0.36700000000000005</v>
      </c>
      <c r="AK1791" s="57">
        <f t="shared" si="51"/>
        <v>2</v>
      </c>
    </row>
    <row r="1792" spans="28:37" x14ac:dyDescent="0.25">
      <c r="AB1792" s="60">
        <v>2025</v>
      </c>
      <c r="AC1792" s="53" t="s">
        <v>36</v>
      </c>
      <c r="AD1792" s="53" t="s">
        <v>42</v>
      </c>
      <c r="AE1792" s="79">
        <v>0.1852</v>
      </c>
      <c r="AG1792" s="60">
        <v>2023</v>
      </c>
      <c r="AH1792" s="53" t="s">
        <v>40</v>
      </c>
      <c r="AI1792" s="53" t="s">
        <v>79</v>
      </c>
      <c r="AJ1792" s="80">
        <v>0.36130000000000001</v>
      </c>
      <c r="AK1792" s="57">
        <f t="shared" si="51"/>
        <v>3</v>
      </c>
    </row>
    <row r="1793" spans="28:37" x14ac:dyDescent="0.25">
      <c r="AB1793" s="60">
        <v>2025</v>
      </c>
      <c r="AC1793" s="53" t="s">
        <v>36</v>
      </c>
      <c r="AD1793" s="53" t="s">
        <v>50</v>
      </c>
      <c r="AE1793" s="79">
        <v>0.1734</v>
      </c>
      <c r="AG1793" s="60">
        <v>2023</v>
      </c>
      <c r="AH1793" s="53" t="s">
        <v>44</v>
      </c>
      <c r="AI1793" s="53" t="s">
        <v>79</v>
      </c>
      <c r="AJ1793" s="80">
        <v>0.36320000000000002</v>
      </c>
      <c r="AK1793" s="57">
        <f t="shared" si="51"/>
        <v>4</v>
      </c>
    </row>
    <row r="1794" spans="28:37" x14ac:dyDescent="0.25">
      <c r="AB1794" s="60">
        <v>2025</v>
      </c>
      <c r="AC1794" s="53" t="s">
        <v>36</v>
      </c>
      <c r="AD1794" s="53" t="s">
        <v>54</v>
      </c>
      <c r="AE1794" s="79">
        <v>1.5443999999999999E-2</v>
      </c>
      <c r="AG1794" s="60">
        <v>2023</v>
      </c>
      <c r="AH1794" s="53" t="s">
        <v>48</v>
      </c>
      <c r="AI1794" s="53" t="s">
        <v>79</v>
      </c>
      <c r="AJ1794" s="80">
        <v>0.36859999999999998</v>
      </c>
      <c r="AK1794" s="57">
        <f t="shared" ref="AK1794:AK1857" si="52">VLOOKUP(AH1794,AM:AN,2,FALSE)</f>
        <v>5</v>
      </c>
    </row>
    <row r="1795" spans="28:37" x14ac:dyDescent="0.25">
      <c r="AB1795" s="60">
        <v>2025</v>
      </c>
      <c r="AC1795" s="53" t="s">
        <v>36</v>
      </c>
      <c r="AD1795" s="53" t="s">
        <v>57</v>
      </c>
      <c r="AE1795" s="79">
        <v>8.1379999999999997E-5</v>
      </c>
      <c r="AG1795" s="60">
        <v>2023</v>
      </c>
      <c r="AH1795" s="53" t="s">
        <v>52</v>
      </c>
      <c r="AI1795" s="53" t="s">
        <v>79</v>
      </c>
      <c r="AJ1795" s="80">
        <v>0.36909999999999998</v>
      </c>
      <c r="AK1795" s="57">
        <f t="shared" si="52"/>
        <v>6</v>
      </c>
    </row>
    <row r="1796" spans="28:37" x14ac:dyDescent="0.25">
      <c r="AB1796" s="60">
        <v>2025</v>
      </c>
      <c r="AC1796" s="53" t="s">
        <v>36</v>
      </c>
      <c r="AD1796" s="53" t="s">
        <v>59</v>
      </c>
      <c r="AE1796" s="79">
        <v>9.0159999999999997E-3</v>
      </c>
      <c r="AG1796" s="60">
        <v>2023</v>
      </c>
      <c r="AH1796" s="53" t="s">
        <v>56</v>
      </c>
      <c r="AI1796" s="53" t="s">
        <v>79</v>
      </c>
      <c r="AJ1796" s="80">
        <v>0.36259999999999998</v>
      </c>
      <c r="AK1796" s="57">
        <f t="shared" si="52"/>
        <v>7</v>
      </c>
    </row>
    <row r="1797" spans="28:37" x14ac:dyDescent="0.25">
      <c r="AB1797" s="60">
        <v>2025</v>
      </c>
      <c r="AC1797" s="53" t="s">
        <v>36</v>
      </c>
      <c r="AD1797" s="53" t="s">
        <v>61</v>
      </c>
      <c r="AE1797" s="79">
        <v>9.2299999999999988E-4</v>
      </c>
      <c r="AG1797" s="60">
        <v>2023</v>
      </c>
      <c r="AH1797" s="53" t="s">
        <v>58</v>
      </c>
      <c r="AI1797" s="53" t="s">
        <v>79</v>
      </c>
      <c r="AJ1797" s="80">
        <v>0.36759999999999998</v>
      </c>
      <c r="AK1797" s="57">
        <f t="shared" si="52"/>
        <v>8</v>
      </c>
    </row>
    <row r="1798" spans="28:37" x14ac:dyDescent="0.25">
      <c r="AB1798" s="60">
        <v>2025</v>
      </c>
      <c r="AC1798" s="53" t="s">
        <v>36</v>
      </c>
      <c r="AD1798" s="53" t="s">
        <v>64</v>
      </c>
      <c r="AE1798" s="79">
        <v>0.30210000000000004</v>
      </c>
      <c r="AG1798" s="60">
        <v>2023</v>
      </c>
      <c r="AH1798" s="53" t="s">
        <v>60</v>
      </c>
      <c r="AI1798" s="53" t="s">
        <v>79</v>
      </c>
      <c r="AJ1798" s="80">
        <v>0.37159999999999999</v>
      </c>
      <c r="AK1798" s="57">
        <f t="shared" si="52"/>
        <v>9</v>
      </c>
    </row>
    <row r="1799" spans="28:37" x14ac:dyDescent="0.25">
      <c r="AB1799" s="60">
        <v>2025</v>
      </c>
      <c r="AC1799" s="53" t="s">
        <v>36</v>
      </c>
      <c r="AD1799" s="53" t="s">
        <v>66</v>
      </c>
      <c r="AE1799" s="79">
        <v>4.0972999999999996E-2</v>
      </c>
      <c r="AG1799" s="60">
        <v>2023</v>
      </c>
      <c r="AH1799" s="53" t="s">
        <v>62</v>
      </c>
      <c r="AI1799" s="53" t="s">
        <v>79</v>
      </c>
      <c r="AJ1799" s="80">
        <v>0.37209999999999999</v>
      </c>
      <c r="AK1799" s="57">
        <f t="shared" si="52"/>
        <v>10</v>
      </c>
    </row>
    <row r="1800" spans="28:37" x14ac:dyDescent="0.25">
      <c r="AB1800" s="60">
        <v>2025</v>
      </c>
      <c r="AC1800" s="53" t="s">
        <v>36</v>
      </c>
      <c r="AD1800" s="53" t="s">
        <v>67</v>
      </c>
      <c r="AE1800" s="79">
        <v>0.75580000000000003</v>
      </c>
      <c r="AG1800" s="60">
        <v>2023</v>
      </c>
      <c r="AH1800" s="53" t="s">
        <v>65</v>
      </c>
      <c r="AI1800" s="53" t="s">
        <v>79</v>
      </c>
      <c r="AJ1800" s="80">
        <v>0.36259999999999998</v>
      </c>
      <c r="AK1800" s="57">
        <f t="shared" si="52"/>
        <v>11</v>
      </c>
    </row>
    <row r="1801" spans="28:37" x14ac:dyDescent="0.25">
      <c r="AB1801" s="60">
        <v>2025</v>
      </c>
      <c r="AC1801" s="53" t="s">
        <v>36</v>
      </c>
      <c r="AD1801" s="53" t="s">
        <v>69</v>
      </c>
      <c r="AE1801" s="79">
        <v>2.3267000000000003E-2</v>
      </c>
      <c r="AG1801" s="60">
        <v>2023</v>
      </c>
      <c r="AH1801" s="53" t="s">
        <v>11</v>
      </c>
      <c r="AI1801" s="53" t="s">
        <v>79</v>
      </c>
      <c r="AJ1801" s="80">
        <v>0.35899999999999999</v>
      </c>
      <c r="AK1801" s="57">
        <f t="shared" si="52"/>
        <v>12</v>
      </c>
    </row>
    <row r="1802" spans="28:37" x14ac:dyDescent="0.25">
      <c r="AB1802" s="60">
        <v>2025</v>
      </c>
      <c r="AC1802" s="53" t="s">
        <v>36</v>
      </c>
      <c r="AD1802" s="53" t="s">
        <v>73</v>
      </c>
      <c r="AE1802" s="79">
        <v>0.37009999999999998</v>
      </c>
      <c r="AG1802" s="60">
        <v>2024</v>
      </c>
      <c r="AH1802" s="53" t="s">
        <v>8</v>
      </c>
      <c r="AI1802" s="53" t="s">
        <v>79</v>
      </c>
      <c r="AJ1802" s="79">
        <v>0.36509999999999998</v>
      </c>
      <c r="AK1802" s="57">
        <f t="shared" si="52"/>
        <v>1</v>
      </c>
    </row>
    <row r="1803" spans="28:37" x14ac:dyDescent="0.25">
      <c r="AB1803" s="60">
        <v>2025</v>
      </c>
      <c r="AC1803" s="53" t="s">
        <v>36</v>
      </c>
      <c r="AD1803" s="53" t="s">
        <v>75</v>
      </c>
      <c r="AE1803" s="79">
        <v>0.35969999999999996</v>
      </c>
      <c r="AG1803" s="60">
        <v>2024</v>
      </c>
      <c r="AH1803" s="53" t="s">
        <v>36</v>
      </c>
      <c r="AI1803" s="53" t="s">
        <v>79</v>
      </c>
      <c r="AJ1803" s="79">
        <v>0.36609999999999998</v>
      </c>
      <c r="AK1803" s="57">
        <f t="shared" si="52"/>
        <v>2</v>
      </c>
    </row>
    <row r="1804" spans="28:37" x14ac:dyDescent="0.25">
      <c r="AB1804" s="60">
        <v>2025</v>
      </c>
      <c r="AC1804" s="53" t="s">
        <v>36</v>
      </c>
      <c r="AD1804" s="53" t="s">
        <v>76</v>
      </c>
      <c r="AE1804" s="79">
        <v>1.5005999999999999</v>
      </c>
      <c r="AG1804" s="60">
        <v>2024</v>
      </c>
      <c r="AH1804" s="53" t="s">
        <v>40</v>
      </c>
      <c r="AI1804" s="53" t="s">
        <v>79</v>
      </c>
      <c r="AJ1804" s="79">
        <v>0.3669</v>
      </c>
      <c r="AK1804" s="57">
        <f t="shared" si="52"/>
        <v>3</v>
      </c>
    </row>
    <row r="1805" spans="28:37" x14ac:dyDescent="0.25">
      <c r="AB1805" s="60">
        <v>2025</v>
      </c>
      <c r="AC1805" s="53" t="s">
        <v>36</v>
      </c>
      <c r="AD1805" s="53" t="s">
        <v>78</v>
      </c>
      <c r="AE1805" s="79">
        <v>3.9553999999999999E-2</v>
      </c>
      <c r="AG1805" s="60">
        <v>2024</v>
      </c>
      <c r="AH1805" s="53" t="s">
        <v>44</v>
      </c>
      <c r="AI1805" s="53" t="s">
        <v>79</v>
      </c>
      <c r="AJ1805" s="79">
        <v>0.37060000000000004</v>
      </c>
      <c r="AK1805" s="57">
        <f t="shared" si="52"/>
        <v>4</v>
      </c>
    </row>
    <row r="1806" spans="28:37" x14ac:dyDescent="0.25">
      <c r="AB1806" s="60">
        <v>2025</v>
      </c>
      <c r="AC1806" s="53" t="s">
        <v>36</v>
      </c>
      <c r="AD1806" s="53" t="s">
        <v>79</v>
      </c>
      <c r="AE1806" s="79">
        <v>0.36729999999999996</v>
      </c>
      <c r="AG1806" s="60">
        <v>2024</v>
      </c>
      <c r="AH1806" s="53" t="s">
        <v>48</v>
      </c>
      <c r="AI1806" s="53" t="s">
        <v>79</v>
      </c>
      <c r="AJ1806" s="79">
        <v>0.36770000000000003</v>
      </c>
      <c r="AK1806" s="57">
        <f t="shared" si="52"/>
        <v>5</v>
      </c>
    </row>
    <row r="1807" spans="28:37" x14ac:dyDescent="0.25">
      <c r="AB1807" s="60">
        <v>2025</v>
      </c>
      <c r="AC1807" s="53" t="s">
        <v>36</v>
      </c>
      <c r="AD1807" s="53" t="s">
        <v>80</v>
      </c>
      <c r="AE1807" s="79">
        <v>5.2790000000000001E-5</v>
      </c>
      <c r="AG1807" s="60">
        <v>2024</v>
      </c>
      <c r="AH1807" s="53" t="s">
        <v>52</v>
      </c>
      <c r="AI1807" s="53" t="s">
        <v>79</v>
      </c>
      <c r="AJ1807" s="79">
        <v>0.36979999999999996</v>
      </c>
      <c r="AK1807" s="57">
        <f t="shared" si="52"/>
        <v>6</v>
      </c>
    </row>
    <row r="1808" spans="28:37" x14ac:dyDescent="0.25">
      <c r="AB1808" s="60">
        <v>2025</v>
      </c>
      <c r="AC1808" s="53" t="s">
        <v>40</v>
      </c>
      <c r="AD1808" s="53" t="s">
        <v>46</v>
      </c>
      <c r="AE1808" s="79">
        <v>1.4473</v>
      </c>
      <c r="AG1808" s="60">
        <v>2024</v>
      </c>
      <c r="AH1808" s="53" t="s">
        <v>56</v>
      </c>
      <c r="AI1808" s="53" t="s">
        <v>79</v>
      </c>
      <c r="AJ1808" s="79">
        <v>0.36579999999999996</v>
      </c>
      <c r="AK1808" s="57">
        <f t="shared" si="52"/>
        <v>7</v>
      </c>
    </row>
    <row r="1809" spans="28:37" x14ac:dyDescent="0.25">
      <c r="AB1809" s="60">
        <v>2025</v>
      </c>
      <c r="AC1809" s="53" t="s">
        <v>40</v>
      </c>
      <c r="AD1809" s="53" t="s">
        <v>71</v>
      </c>
      <c r="AE1809" s="79">
        <v>1.7361</v>
      </c>
      <c r="AG1809" s="60">
        <v>2024</v>
      </c>
      <c r="AH1809" s="53" t="s">
        <v>58</v>
      </c>
      <c r="AI1809" s="53" t="s">
        <v>79</v>
      </c>
      <c r="AJ1809" s="79">
        <v>0.35479999999999995</v>
      </c>
      <c r="AK1809" s="57">
        <f t="shared" si="52"/>
        <v>8</v>
      </c>
    </row>
    <row r="1810" spans="28:37" x14ac:dyDescent="0.25">
      <c r="AB1810" s="60">
        <v>2025</v>
      </c>
      <c r="AC1810" s="53" t="s">
        <v>40</v>
      </c>
      <c r="AD1810" s="53" t="s">
        <v>5</v>
      </c>
      <c r="AE1810" s="79">
        <v>1.341</v>
      </c>
      <c r="AG1810" s="60">
        <v>2024</v>
      </c>
      <c r="AH1810" s="53" t="s">
        <v>60</v>
      </c>
      <c r="AI1810" s="53" t="s">
        <v>79</v>
      </c>
      <c r="AJ1810" s="79">
        <v>0.34869999999999995</v>
      </c>
      <c r="AK1810" s="57">
        <f t="shared" si="52"/>
        <v>9</v>
      </c>
    </row>
    <row r="1811" spans="28:37" x14ac:dyDescent="0.25">
      <c r="AB1811" s="60">
        <v>2025</v>
      </c>
      <c r="AC1811" s="53" t="s">
        <v>40</v>
      </c>
      <c r="AD1811" s="53" t="s">
        <v>33</v>
      </c>
      <c r="AE1811" s="79">
        <v>0.84260000000000002</v>
      </c>
      <c r="AG1811" s="60">
        <v>2024</v>
      </c>
      <c r="AH1811" s="53" t="s">
        <v>62</v>
      </c>
      <c r="AI1811" s="53" t="s">
        <v>79</v>
      </c>
      <c r="AJ1811" s="79">
        <v>0.36080000000000001</v>
      </c>
      <c r="AK1811" s="57">
        <f t="shared" si="52"/>
        <v>10</v>
      </c>
    </row>
    <row r="1812" spans="28:37" x14ac:dyDescent="0.25">
      <c r="AB1812" s="60">
        <v>2025</v>
      </c>
      <c r="AC1812" s="53" t="s">
        <v>40</v>
      </c>
      <c r="AD1812" s="53" t="s">
        <v>38</v>
      </c>
      <c r="AE1812" s="79">
        <v>0.93689999999999996</v>
      </c>
      <c r="AG1812" s="60">
        <v>2024</v>
      </c>
      <c r="AH1812" s="53" t="s">
        <v>65</v>
      </c>
      <c r="AI1812" s="53" t="s">
        <v>79</v>
      </c>
      <c r="AJ1812" s="79">
        <v>0.36460000000000004</v>
      </c>
      <c r="AK1812" s="57">
        <f t="shared" si="52"/>
        <v>11</v>
      </c>
    </row>
    <row r="1813" spans="28:37" x14ac:dyDescent="0.25">
      <c r="AB1813" s="60">
        <v>2025</v>
      </c>
      <c r="AC1813" s="53" t="s">
        <v>40</v>
      </c>
      <c r="AD1813" s="53" t="s">
        <v>42</v>
      </c>
      <c r="AE1813" s="79">
        <v>0.18460000000000001</v>
      </c>
      <c r="AG1813" s="60">
        <v>2024</v>
      </c>
      <c r="AH1813" s="53" t="s">
        <v>11</v>
      </c>
      <c r="AI1813" s="53" t="s">
        <v>79</v>
      </c>
      <c r="AJ1813" s="82">
        <v>0.37040000000000001</v>
      </c>
      <c r="AK1813" s="57">
        <f t="shared" si="52"/>
        <v>12</v>
      </c>
    </row>
    <row r="1814" spans="28:37" x14ac:dyDescent="0.25">
      <c r="AB1814" s="60">
        <v>2025</v>
      </c>
      <c r="AC1814" s="53" t="s">
        <v>40</v>
      </c>
      <c r="AD1814" s="53" t="s">
        <v>50</v>
      </c>
      <c r="AE1814" s="79">
        <v>0.1724</v>
      </c>
      <c r="AG1814" s="60">
        <v>2025</v>
      </c>
      <c r="AH1814" s="53" t="s">
        <v>8</v>
      </c>
      <c r="AI1814" s="53" t="s">
        <v>79</v>
      </c>
      <c r="AJ1814" s="79">
        <v>0.36899999999999999</v>
      </c>
      <c r="AK1814" s="57">
        <f t="shared" si="52"/>
        <v>1</v>
      </c>
    </row>
    <row r="1815" spans="28:37" x14ac:dyDescent="0.25">
      <c r="AB1815" s="60">
        <v>2025</v>
      </c>
      <c r="AC1815" s="53" t="s">
        <v>40</v>
      </c>
      <c r="AD1815" s="53" t="s">
        <v>54</v>
      </c>
      <c r="AE1815" s="79">
        <v>1.5658999999999999E-2</v>
      </c>
      <c r="AG1815" s="60">
        <v>2025</v>
      </c>
      <c r="AH1815" s="53" t="s">
        <v>36</v>
      </c>
      <c r="AI1815" s="53" t="s">
        <v>79</v>
      </c>
      <c r="AJ1815" s="79">
        <v>0.36729999999999996</v>
      </c>
      <c r="AK1815" s="57">
        <f t="shared" si="52"/>
        <v>2</v>
      </c>
    </row>
    <row r="1816" spans="28:37" x14ac:dyDescent="0.25">
      <c r="AB1816" s="60">
        <v>2025</v>
      </c>
      <c r="AC1816" s="53" t="s">
        <v>40</v>
      </c>
      <c r="AD1816" s="53" t="s">
        <v>57</v>
      </c>
      <c r="AE1816" s="79">
        <v>8.0979999999999987E-5</v>
      </c>
      <c r="AG1816" s="60">
        <v>2025</v>
      </c>
      <c r="AH1816" s="53" t="s">
        <v>40</v>
      </c>
      <c r="AI1816" s="53" t="s">
        <v>79</v>
      </c>
      <c r="AJ1816" s="79">
        <v>0.36509999999999998</v>
      </c>
      <c r="AK1816" s="57">
        <f t="shared" si="52"/>
        <v>3</v>
      </c>
    </row>
    <row r="1817" spans="28:37" x14ac:dyDescent="0.25">
      <c r="AB1817" s="60">
        <v>2025</v>
      </c>
      <c r="AC1817" s="53" t="s">
        <v>40</v>
      </c>
      <c r="AD1817" s="53" t="s">
        <v>59</v>
      </c>
      <c r="AE1817" s="79">
        <v>8.8920000000000006E-3</v>
      </c>
      <c r="AG1817" s="60">
        <v>2025</v>
      </c>
      <c r="AH1817" s="53" t="s">
        <v>44</v>
      </c>
      <c r="AI1817" s="53" t="s">
        <v>79</v>
      </c>
      <c r="AJ1817" s="79">
        <v>0.35600000000000004</v>
      </c>
      <c r="AK1817" s="57">
        <f t="shared" si="52"/>
        <v>4</v>
      </c>
    </row>
    <row r="1818" spans="28:37" x14ac:dyDescent="0.25">
      <c r="AB1818" s="60">
        <v>2025</v>
      </c>
      <c r="AC1818" s="53" t="s">
        <v>40</v>
      </c>
      <c r="AD1818" s="53" t="s">
        <v>61</v>
      </c>
      <c r="AE1818" s="79">
        <v>9.1399999999999999E-4</v>
      </c>
      <c r="AG1818" s="60">
        <v>2025</v>
      </c>
      <c r="AH1818" s="53" t="s">
        <v>48</v>
      </c>
      <c r="AI1818" s="53" t="s">
        <v>79</v>
      </c>
      <c r="AJ1818" s="79">
        <v>0.3508</v>
      </c>
      <c r="AK1818" s="57">
        <f t="shared" si="52"/>
        <v>5</v>
      </c>
    </row>
    <row r="1819" spans="28:37" x14ac:dyDescent="0.25">
      <c r="AB1819" s="60">
        <v>2025</v>
      </c>
      <c r="AC1819" s="53" t="s">
        <v>40</v>
      </c>
      <c r="AD1819" s="53" t="s">
        <v>64</v>
      </c>
      <c r="AE1819" s="79">
        <v>0.30249999999999999</v>
      </c>
      <c r="AG1819" s="60">
        <v>2025</v>
      </c>
      <c r="AH1819" s="53" t="s">
        <v>52</v>
      </c>
      <c r="AI1819" s="53" t="s">
        <v>79</v>
      </c>
      <c r="AJ1819" s="79">
        <v>0.34740000000000004</v>
      </c>
      <c r="AK1819" s="57">
        <f t="shared" si="52"/>
        <v>6</v>
      </c>
    </row>
    <row r="1820" spans="28:37" x14ac:dyDescent="0.25">
      <c r="AB1820" s="60">
        <v>2025</v>
      </c>
      <c r="AC1820" s="53" t="s">
        <v>40</v>
      </c>
      <c r="AD1820" s="53" t="s">
        <v>66</v>
      </c>
      <c r="AE1820" s="79">
        <v>4.0448999999999999E-2</v>
      </c>
      <c r="AG1820" s="60">
        <v>2025</v>
      </c>
      <c r="AH1820" s="53" t="s">
        <v>56</v>
      </c>
      <c r="AI1820" s="53" t="s">
        <v>79</v>
      </c>
      <c r="AJ1820" s="79">
        <v>0.35249999999999998</v>
      </c>
      <c r="AK1820" s="57">
        <f t="shared" si="52"/>
        <v>7</v>
      </c>
    </row>
    <row r="1821" spans="28:37" x14ac:dyDescent="0.25">
      <c r="AB1821" s="60">
        <v>2025</v>
      </c>
      <c r="AC1821" s="53" t="s">
        <v>40</v>
      </c>
      <c r="AD1821" s="53" t="s">
        <v>67</v>
      </c>
      <c r="AE1821" s="79">
        <v>0.76639999999999997</v>
      </c>
      <c r="AG1821" s="60">
        <v>2025</v>
      </c>
      <c r="AH1821" s="53" t="s">
        <v>58</v>
      </c>
      <c r="AI1821" s="53" t="s">
        <v>79</v>
      </c>
      <c r="AJ1821" s="79">
        <v>0.34939999999999999</v>
      </c>
      <c r="AK1821" s="57">
        <f t="shared" si="52"/>
        <v>8</v>
      </c>
    </row>
    <row r="1822" spans="28:37" x14ac:dyDescent="0.25">
      <c r="AB1822" s="60">
        <v>2025</v>
      </c>
      <c r="AC1822" s="53" t="s">
        <v>40</v>
      </c>
      <c r="AD1822" s="53" t="s">
        <v>69</v>
      </c>
      <c r="AE1822" s="79">
        <v>2.3363999999999999E-2</v>
      </c>
      <c r="AG1822" s="60">
        <v>2025</v>
      </c>
      <c r="AH1822" s="53" t="s">
        <v>60</v>
      </c>
      <c r="AI1822" s="53" t="s">
        <v>79</v>
      </c>
      <c r="AJ1822" s="79">
        <v>0.35159999999999997</v>
      </c>
      <c r="AK1822" s="57">
        <f t="shared" si="52"/>
        <v>9</v>
      </c>
    </row>
    <row r="1823" spans="28:37" x14ac:dyDescent="0.25">
      <c r="AB1823" s="60">
        <v>2025</v>
      </c>
      <c r="AC1823" s="53" t="s">
        <v>40</v>
      </c>
      <c r="AD1823" s="53" t="s">
        <v>73</v>
      </c>
      <c r="AE1823" s="79">
        <v>0.3679</v>
      </c>
      <c r="AG1823" s="60">
        <v>2025</v>
      </c>
      <c r="AH1823" s="53" t="s">
        <v>62</v>
      </c>
      <c r="AI1823" s="53" t="s">
        <v>79</v>
      </c>
      <c r="AJ1823" s="79">
        <v>0.35389999999999999</v>
      </c>
      <c r="AK1823" s="57">
        <f t="shared" si="52"/>
        <v>10</v>
      </c>
    </row>
    <row r="1824" spans="28:37" x14ac:dyDescent="0.25">
      <c r="AB1824" s="60">
        <v>2025</v>
      </c>
      <c r="AC1824" s="53" t="s">
        <v>40</v>
      </c>
      <c r="AD1824" s="53" t="s">
        <v>75</v>
      </c>
      <c r="AE1824" s="79">
        <v>0.35749999999999998</v>
      </c>
      <c r="AG1824" s="60">
        <v>2025</v>
      </c>
      <c r="AH1824" s="53" t="s">
        <v>65</v>
      </c>
      <c r="AI1824" s="53" t="s">
        <v>79</v>
      </c>
      <c r="AJ1824" s="79">
        <v>0.35299999999999998</v>
      </c>
      <c r="AK1824" s="57">
        <f t="shared" si="52"/>
        <v>11</v>
      </c>
    </row>
    <row r="1825" spans="28:37" x14ac:dyDescent="0.25">
      <c r="AB1825" s="60">
        <v>2025</v>
      </c>
      <c r="AC1825" s="53" t="s">
        <v>40</v>
      </c>
      <c r="AD1825" s="53" t="s">
        <v>76</v>
      </c>
      <c r="AE1825" s="79">
        <v>1.5194999999999999</v>
      </c>
      <c r="AG1825" s="60">
        <v>2025</v>
      </c>
      <c r="AH1825" s="53" t="s">
        <v>11</v>
      </c>
      <c r="AI1825" s="53" t="s">
        <v>79</v>
      </c>
      <c r="AJ1825" s="79">
        <v>0.34960000000000002</v>
      </c>
      <c r="AK1825" s="57">
        <f t="shared" si="52"/>
        <v>12</v>
      </c>
    </row>
    <row r="1826" spans="28:37" x14ac:dyDescent="0.25">
      <c r="AB1826" s="60">
        <v>2025</v>
      </c>
      <c r="AC1826" s="53" t="s">
        <v>40</v>
      </c>
      <c r="AD1826" s="53" t="s">
        <v>78</v>
      </c>
      <c r="AE1826" s="79">
        <v>3.9504999999999998E-2</v>
      </c>
      <c r="AG1826" s="60">
        <v>2018</v>
      </c>
      <c r="AH1826" s="53" t="s">
        <v>8</v>
      </c>
      <c r="AI1826" s="53" t="s">
        <v>5</v>
      </c>
      <c r="AJ1826" s="79">
        <v>1.3090999999999999</v>
      </c>
      <c r="AK1826" s="57">
        <f t="shared" si="52"/>
        <v>1</v>
      </c>
    </row>
    <row r="1827" spans="28:37" x14ac:dyDescent="0.25">
      <c r="AB1827" s="60">
        <v>2025</v>
      </c>
      <c r="AC1827" s="53" t="s">
        <v>40</v>
      </c>
      <c r="AD1827" s="53" t="s">
        <v>79</v>
      </c>
      <c r="AE1827" s="79">
        <v>0.36509999999999998</v>
      </c>
      <c r="AG1827" s="60">
        <v>2018</v>
      </c>
      <c r="AH1827" s="53" t="s">
        <v>36</v>
      </c>
      <c r="AI1827" s="53" t="s">
        <v>5</v>
      </c>
      <c r="AJ1827" s="79">
        <v>1.3258000000000001</v>
      </c>
      <c r="AK1827" s="57">
        <f t="shared" si="52"/>
        <v>2</v>
      </c>
    </row>
    <row r="1828" spans="28:37" x14ac:dyDescent="0.25">
      <c r="AB1828" s="60">
        <v>2025</v>
      </c>
      <c r="AC1828" s="53" t="s">
        <v>40</v>
      </c>
      <c r="AD1828" s="53" t="s">
        <v>80</v>
      </c>
      <c r="AE1828" s="79">
        <v>5.24E-5</v>
      </c>
      <c r="AG1828" s="60">
        <v>2018</v>
      </c>
      <c r="AH1828" s="53" t="s">
        <v>40</v>
      </c>
      <c r="AI1828" s="53" t="s">
        <v>5</v>
      </c>
      <c r="AJ1828" s="79">
        <v>1.3117000000000001</v>
      </c>
      <c r="AK1828" s="57">
        <f t="shared" si="52"/>
        <v>3</v>
      </c>
    </row>
    <row r="1829" spans="28:37" x14ac:dyDescent="0.25">
      <c r="AB1829" s="60">
        <v>2025</v>
      </c>
      <c r="AC1829" s="53" t="s">
        <v>44</v>
      </c>
      <c r="AD1829" s="53" t="s">
        <v>46</v>
      </c>
      <c r="AE1829" s="79">
        <v>1.4866999999999999</v>
      </c>
      <c r="AG1829" s="60">
        <v>2018</v>
      </c>
      <c r="AH1829" s="53" t="s">
        <v>44</v>
      </c>
      <c r="AI1829" s="53" t="s">
        <v>5</v>
      </c>
      <c r="AJ1829" s="79">
        <v>1.3238000000000001</v>
      </c>
      <c r="AK1829" s="57">
        <f t="shared" si="52"/>
        <v>4</v>
      </c>
    </row>
    <row r="1830" spans="28:37" x14ac:dyDescent="0.25">
      <c r="AB1830" s="60">
        <v>2025</v>
      </c>
      <c r="AC1830" s="53" t="s">
        <v>44</v>
      </c>
      <c r="AD1830" s="53" t="s">
        <v>71</v>
      </c>
      <c r="AE1830" s="79">
        <v>1.7502</v>
      </c>
      <c r="AG1830" s="60">
        <v>2018</v>
      </c>
      <c r="AH1830" s="53" t="s">
        <v>48</v>
      </c>
      <c r="AI1830" s="53" t="s">
        <v>5</v>
      </c>
      <c r="AJ1830" s="79">
        <v>1.3382000000000001</v>
      </c>
      <c r="AK1830" s="57">
        <f t="shared" si="52"/>
        <v>5</v>
      </c>
    </row>
    <row r="1831" spans="28:37" x14ac:dyDescent="0.25">
      <c r="AB1831" s="60">
        <v>2025</v>
      </c>
      <c r="AC1831" s="53" t="s">
        <v>44</v>
      </c>
      <c r="AD1831" s="53" t="s">
        <v>5</v>
      </c>
      <c r="AE1831" s="79">
        <v>1.3077000000000001</v>
      </c>
      <c r="AG1831" s="60">
        <v>2018</v>
      </c>
      <c r="AH1831" s="53" t="s">
        <v>52</v>
      </c>
      <c r="AI1831" s="53" t="s">
        <v>5</v>
      </c>
      <c r="AJ1831" s="79">
        <v>1.365</v>
      </c>
      <c r="AK1831" s="57">
        <f t="shared" si="52"/>
        <v>6</v>
      </c>
    </row>
    <row r="1832" spans="28:37" x14ac:dyDescent="0.25">
      <c r="AB1832" s="60">
        <v>2025</v>
      </c>
      <c r="AC1832" s="53" t="s">
        <v>44</v>
      </c>
      <c r="AD1832" s="53" t="s">
        <v>33</v>
      </c>
      <c r="AE1832" s="79">
        <v>0.8368000000000001</v>
      </c>
      <c r="AG1832" s="60">
        <v>2018</v>
      </c>
      <c r="AH1832" s="53" t="s">
        <v>56</v>
      </c>
      <c r="AI1832" s="53" t="s">
        <v>5</v>
      </c>
      <c r="AJ1832" s="79">
        <v>1.3619000000000001</v>
      </c>
      <c r="AK1832" s="57">
        <f t="shared" si="52"/>
        <v>7</v>
      </c>
    </row>
    <row r="1833" spans="28:37" x14ac:dyDescent="0.25">
      <c r="AB1833" s="60">
        <v>2025</v>
      </c>
      <c r="AC1833" s="53" t="s">
        <v>44</v>
      </c>
      <c r="AD1833" s="53" t="s">
        <v>38</v>
      </c>
      <c r="AE1833" s="79">
        <v>0.94469999999999998</v>
      </c>
      <c r="AG1833" s="60">
        <v>2018</v>
      </c>
      <c r="AH1833" s="53" t="s">
        <v>58</v>
      </c>
      <c r="AI1833" s="53" t="s">
        <v>5</v>
      </c>
      <c r="AJ1833" s="79">
        <v>1.3684000000000001</v>
      </c>
      <c r="AK1833" s="57">
        <f t="shared" si="52"/>
        <v>8</v>
      </c>
    </row>
    <row r="1834" spans="28:37" x14ac:dyDescent="0.25">
      <c r="AB1834" s="60">
        <v>2025</v>
      </c>
      <c r="AC1834" s="53" t="s">
        <v>44</v>
      </c>
      <c r="AD1834" s="53" t="s">
        <v>42</v>
      </c>
      <c r="AE1834" s="79">
        <v>0.17989999999999998</v>
      </c>
      <c r="AG1834" s="60">
        <v>2018</v>
      </c>
      <c r="AH1834" s="53" t="s">
        <v>60</v>
      </c>
      <c r="AI1834" s="53" t="s">
        <v>5</v>
      </c>
      <c r="AJ1834" s="79">
        <v>1.3671</v>
      </c>
      <c r="AK1834" s="57">
        <f t="shared" si="52"/>
        <v>9</v>
      </c>
    </row>
    <row r="1835" spans="28:37" x14ac:dyDescent="0.25">
      <c r="AB1835" s="60">
        <v>2025</v>
      </c>
      <c r="AC1835" s="53" t="s">
        <v>44</v>
      </c>
      <c r="AD1835" s="53" t="s">
        <v>50</v>
      </c>
      <c r="AE1835" s="79">
        <v>0.1686</v>
      </c>
      <c r="AG1835" s="60">
        <v>2018</v>
      </c>
      <c r="AH1835" s="53" t="s">
        <v>62</v>
      </c>
      <c r="AI1835" s="53" t="s">
        <v>5</v>
      </c>
      <c r="AJ1835" s="79">
        <v>1.3865000000000001</v>
      </c>
      <c r="AK1835" s="57">
        <f t="shared" si="52"/>
        <v>10</v>
      </c>
    </row>
    <row r="1836" spans="28:37" x14ac:dyDescent="0.25">
      <c r="AB1836" s="60">
        <v>2025</v>
      </c>
      <c r="AC1836" s="53" t="s">
        <v>44</v>
      </c>
      <c r="AD1836" s="53" t="s">
        <v>54</v>
      </c>
      <c r="AE1836" s="79">
        <v>1.5359000000000001E-2</v>
      </c>
      <c r="AG1836" s="60">
        <v>2018</v>
      </c>
      <c r="AH1836" s="53" t="s">
        <v>65</v>
      </c>
      <c r="AI1836" s="53" t="s">
        <v>5</v>
      </c>
      <c r="AJ1836" s="79">
        <v>1.3705000000000001</v>
      </c>
      <c r="AK1836" s="57">
        <f t="shared" si="52"/>
        <v>11</v>
      </c>
    </row>
    <row r="1837" spans="28:37" x14ac:dyDescent="0.25">
      <c r="AB1837" s="60">
        <v>2025</v>
      </c>
      <c r="AC1837" s="53" t="s">
        <v>44</v>
      </c>
      <c r="AD1837" s="53" t="s">
        <v>57</v>
      </c>
      <c r="AE1837" s="79">
        <v>7.8369999999999997E-5</v>
      </c>
      <c r="AG1837" s="60">
        <v>2018</v>
      </c>
      <c r="AH1837" s="53" t="s">
        <v>11</v>
      </c>
      <c r="AI1837" s="53" t="s">
        <v>5</v>
      </c>
      <c r="AJ1837" s="79">
        <v>1.3648</v>
      </c>
      <c r="AK1837" s="57">
        <f t="shared" si="52"/>
        <v>12</v>
      </c>
    </row>
    <row r="1838" spans="28:37" x14ac:dyDescent="0.25">
      <c r="AB1838" s="60">
        <v>2025</v>
      </c>
      <c r="AC1838" s="53" t="s">
        <v>44</v>
      </c>
      <c r="AD1838" s="53" t="s">
        <v>59</v>
      </c>
      <c r="AE1838" s="79">
        <v>9.1749999999999991E-3</v>
      </c>
      <c r="AG1838" s="60">
        <v>2019</v>
      </c>
      <c r="AH1838" s="53" t="s">
        <v>8</v>
      </c>
      <c r="AI1838" s="53" t="s">
        <v>5</v>
      </c>
      <c r="AJ1838" s="79">
        <v>1.3465</v>
      </c>
      <c r="AK1838" s="57">
        <f t="shared" si="52"/>
        <v>1</v>
      </c>
    </row>
    <row r="1839" spans="28:37" x14ac:dyDescent="0.25">
      <c r="AB1839" s="60">
        <v>2025</v>
      </c>
      <c r="AC1839" s="53" t="s">
        <v>44</v>
      </c>
      <c r="AD1839" s="53" t="s">
        <v>61</v>
      </c>
      <c r="AE1839" s="79">
        <v>9.1500000000000001E-4</v>
      </c>
      <c r="AG1839" s="60">
        <v>2019</v>
      </c>
      <c r="AH1839" s="53" t="s">
        <v>36</v>
      </c>
      <c r="AI1839" s="53" t="s">
        <v>5</v>
      </c>
      <c r="AJ1839" s="79">
        <v>1.3487</v>
      </c>
      <c r="AK1839" s="57">
        <f t="shared" si="52"/>
        <v>2</v>
      </c>
    </row>
    <row r="1840" spans="28:37" x14ac:dyDescent="0.25">
      <c r="AB1840" s="60">
        <v>2025</v>
      </c>
      <c r="AC1840" s="53" t="s">
        <v>44</v>
      </c>
      <c r="AD1840" s="53" t="s">
        <v>64</v>
      </c>
      <c r="AE1840" s="79">
        <v>0.30280000000000001</v>
      </c>
      <c r="AG1840" s="60">
        <v>2019</v>
      </c>
      <c r="AH1840" s="53" t="s">
        <v>40</v>
      </c>
      <c r="AI1840" s="53" t="s">
        <v>5</v>
      </c>
      <c r="AJ1840" s="79">
        <v>1.3559000000000001</v>
      </c>
      <c r="AK1840" s="57">
        <f t="shared" si="52"/>
        <v>3</v>
      </c>
    </row>
    <row r="1841" spans="28:37" x14ac:dyDescent="0.25">
      <c r="AB1841" s="60">
        <v>2025</v>
      </c>
      <c r="AC1841" s="53" t="s">
        <v>44</v>
      </c>
      <c r="AD1841" s="53" t="s">
        <v>66</v>
      </c>
      <c r="AE1841" s="79">
        <v>4.0812999999999995E-2</v>
      </c>
      <c r="AG1841" s="60">
        <v>2019</v>
      </c>
      <c r="AH1841" s="53" t="s">
        <v>44</v>
      </c>
      <c r="AI1841" s="53" t="s">
        <v>5</v>
      </c>
      <c r="AJ1841" s="79">
        <v>1.3620000000000001</v>
      </c>
      <c r="AK1841" s="57">
        <f t="shared" si="52"/>
        <v>4</v>
      </c>
    </row>
    <row r="1842" spans="28:37" x14ac:dyDescent="0.25">
      <c r="AB1842" s="60">
        <v>2025</v>
      </c>
      <c r="AC1842" s="53" t="s">
        <v>44</v>
      </c>
      <c r="AD1842" s="53" t="s">
        <v>67</v>
      </c>
      <c r="AE1842" s="79">
        <v>0.77560000000000007</v>
      </c>
      <c r="AG1842" s="60">
        <v>2019</v>
      </c>
      <c r="AH1842" s="53" t="s">
        <v>48</v>
      </c>
      <c r="AI1842" s="53" t="s">
        <v>5</v>
      </c>
      <c r="AJ1842" s="79">
        <v>1.3789</v>
      </c>
      <c r="AK1842" s="57">
        <f t="shared" si="52"/>
        <v>5</v>
      </c>
    </row>
    <row r="1843" spans="28:37" x14ac:dyDescent="0.25">
      <c r="AB1843" s="60">
        <v>2025</v>
      </c>
      <c r="AC1843" s="53" t="s">
        <v>44</v>
      </c>
      <c r="AD1843" s="53" t="s">
        <v>69</v>
      </c>
      <c r="AE1843" s="79">
        <v>2.3408999999999999E-2</v>
      </c>
      <c r="AG1843" s="60">
        <v>2019</v>
      </c>
      <c r="AH1843" s="53" t="s">
        <v>52</v>
      </c>
      <c r="AI1843" s="53" t="s">
        <v>5</v>
      </c>
      <c r="AJ1843" s="79">
        <v>1.3534999999999999</v>
      </c>
      <c r="AK1843" s="57">
        <f t="shared" si="52"/>
        <v>6</v>
      </c>
    </row>
    <row r="1844" spans="28:37" x14ac:dyDescent="0.25">
      <c r="AB1844" s="60">
        <v>2025</v>
      </c>
      <c r="AC1844" s="53" t="s">
        <v>44</v>
      </c>
      <c r="AD1844" s="53" t="s">
        <v>73</v>
      </c>
      <c r="AE1844" s="79">
        <v>0.35869999999999996</v>
      </c>
      <c r="AG1844" s="60">
        <v>2019</v>
      </c>
      <c r="AH1844" s="53" t="s">
        <v>56</v>
      </c>
      <c r="AI1844" s="53" t="s">
        <v>5</v>
      </c>
      <c r="AJ1844" s="79">
        <v>1.3694</v>
      </c>
      <c r="AK1844" s="57">
        <f t="shared" si="52"/>
        <v>7</v>
      </c>
    </row>
    <row r="1845" spans="28:37" x14ac:dyDescent="0.25">
      <c r="AB1845" s="60">
        <v>2025</v>
      </c>
      <c r="AC1845" s="53" t="s">
        <v>44</v>
      </c>
      <c r="AD1845" s="53" t="s">
        <v>75</v>
      </c>
      <c r="AE1845" s="79">
        <v>0.34860000000000002</v>
      </c>
      <c r="AG1845" s="60">
        <v>2019</v>
      </c>
      <c r="AH1845" s="53" t="s">
        <v>58</v>
      </c>
      <c r="AI1845" s="53" t="s">
        <v>5</v>
      </c>
      <c r="AJ1845" s="79">
        <v>1.3887</v>
      </c>
      <c r="AK1845" s="57">
        <f t="shared" si="52"/>
        <v>8</v>
      </c>
    </row>
    <row r="1846" spans="28:37" x14ac:dyDescent="0.25">
      <c r="AB1846" s="60">
        <v>2025</v>
      </c>
      <c r="AC1846" s="53" t="s">
        <v>44</v>
      </c>
      <c r="AD1846" s="53" t="s">
        <v>76</v>
      </c>
      <c r="AE1846" s="79">
        <v>1.5871000000000002</v>
      </c>
      <c r="AG1846" s="60">
        <v>2019</v>
      </c>
      <c r="AH1846" s="53" t="s">
        <v>60</v>
      </c>
      <c r="AI1846" s="53" t="s">
        <v>5</v>
      </c>
      <c r="AJ1846" s="79">
        <v>1.3813</v>
      </c>
      <c r="AK1846" s="57">
        <f t="shared" si="52"/>
        <v>9</v>
      </c>
    </row>
    <row r="1847" spans="28:37" x14ac:dyDescent="0.25">
      <c r="AB1847" s="60">
        <v>2025</v>
      </c>
      <c r="AC1847" s="53" t="s">
        <v>44</v>
      </c>
      <c r="AD1847" s="53" t="s">
        <v>78</v>
      </c>
      <c r="AE1847" s="79">
        <v>3.9121999999999997E-2</v>
      </c>
      <c r="AG1847" s="60">
        <v>2019</v>
      </c>
      <c r="AH1847" s="53" t="s">
        <v>62</v>
      </c>
      <c r="AI1847" s="53" t="s">
        <v>5</v>
      </c>
      <c r="AJ1847" s="79">
        <v>1.3605</v>
      </c>
      <c r="AK1847" s="57">
        <f t="shared" si="52"/>
        <v>10</v>
      </c>
    </row>
    <row r="1848" spans="28:37" x14ac:dyDescent="0.25">
      <c r="AB1848" s="60">
        <v>2025</v>
      </c>
      <c r="AC1848" s="53" t="s">
        <v>44</v>
      </c>
      <c r="AD1848" s="53" t="s">
        <v>79</v>
      </c>
      <c r="AE1848" s="79">
        <v>0.35600000000000004</v>
      </c>
      <c r="AG1848" s="60">
        <v>2019</v>
      </c>
      <c r="AH1848" s="53" t="s">
        <v>65</v>
      </c>
      <c r="AI1848" s="53" t="s">
        <v>5</v>
      </c>
      <c r="AJ1848" s="79">
        <v>1.3660000000000001</v>
      </c>
      <c r="AK1848" s="57">
        <f t="shared" si="52"/>
        <v>11</v>
      </c>
    </row>
    <row r="1849" spans="28:37" x14ac:dyDescent="0.25">
      <c r="AB1849" s="60">
        <v>2025</v>
      </c>
      <c r="AC1849" s="53" t="s">
        <v>44</v>
      </c>
      <c r="AD1849" s="53" t="s">
        <v>80</v>
      </c>
      <c r="AE1849" s="79">
        <v>5.0280000000000006E-5</v>
      </c>
      <c r="AG1849" s="60">
        <v>2019</v>
      </c>
      <c r="AH1849" s="53" t="s">
        <v>11</v>
      </c>
      <c r="AI1849" s="53" t="s">
        <v>5</v>
      </c>
      <c r="AJ1849" s="79">
        <v>1.3472</v>
      </c>
      <c r="AK1849" s="57">
        <f t="shared" si="52"/>
        <v>12</v>
      </c>
    </row>
    <row r="1850" spans="28:37" x14ac:dyDescent="0.25">
      <c r="AB1850" s="60">
        <v>2025</v>
      </c>
      <c r="AC1850" s="53" t="s">
        <v>48</v>
      </c>
      <c r="AD1850" s="53" t="s">
        <v>46</v>
      </c>
      <c r="AE1850" s="79">
        <v>1.4624999999999999</v>
      </c>
      <c r="AG1850" s="60">
        <v>2020</v>
      </c>
      <c r="AH1850" s="53" t="s">
        <v>8</v>
      </c>
      <c r="AI1850" s="53" t="s">
        <v>5</v>
      </c>
      <c r="AJ1850" s="80">
        <v>1.3619000000000001</v>
      </c>
      <c r="AK1850" s="57">
        <f t="shared" si="52"/>
        <v>1</v>
      </c>
    </row>
    <row r="1851" spans="28:37" x14ac:dyDescent="0.25">
      <c r="AB1851" s="60">
        <v>2025</v>
      </c>
      <c r="AC1851" s="53" t="s">
        <v>48</v>
      </c>
      <c r="AD1851" s="53" t="s">
        <v>71</v>
      </c>
      <c r="AE1851" s="79">
        <v>1.7359</v>
      </c>
      <c r="AG1851" s="60">
        <v>2020</v>
      </c>
      <c r="AH1851" s="53" t="s">
        <v>36</v>
      </c>
      <c r="AI1851" s="53" t="s">
        <v>5</v>
      </c>
      <c r="AJ1851" s="80">
        <v>1.3976999999999999</v>
      </c>
      <c r="AK1851" s="57">
        <f t="shared" si="52"/>
        <v>2</v>
      </c>
    </row>
    <row r="1852" spans="28:37" x14ac:dyDescent="0.25">
      <c r="AB1852" s="60">
        <v>2025</v>
      </c>
      <c r="AC1852" s="53" t="s">
        <v>48</v>
      </c>
      <c r="AD1852" s="53" t="s">
        <v>5</v>
      </c>
      <c r="AE1852" s="79">
        <v>1.2885</v>
      </c>
      <c r="AG1852" s="60">
        <v>2020</v>
      </c>
      <c r="AH1852" s="53" t="s">
        <v>40</v>
      </c>
      <c r="AI1852" s="53" t="s">
        <v>5</v>
      </c>
      <c r="AJ1852" s="80">
        <v>1.4247000000000001</v>
      </c>
      <c r="AK1852" s="57">
        <f t="shared" si="52"/>
        <v>3</v>
      </c>
    </row>
    <row r="1853" spans="28:37" x14ac:dyDescent="0.25">
      <c r="AB1853" s="60">
        <v>2025</v>
      </c>
      <c r="AC1853" s="53" t="s">
        <v>48</v>
      </c>
      <c r="AD1853" s="53" t="s">
        <v>33</v>
      </c>
      <c r="AE1853" s="79">
        <v>0.82819999999999994</v>
      </c>
      <c r="AG1853" s="60">
        <v>2020</v>
      </c>
      <c r="AH1853" s="53" t="s">
        <v>44</v>
      </c>
      <c r="AI1853" s="53" t="s">
        <v>5</v>
      </c>
      <c r="AJ1853" s="80">
        <v>1.4108000000000001</v>
      </c>
      <c r="AK1853" s="57">
        <f t="shared" si="52"/>
        <v>4</v>
      </c>
    </row>
    <row r="1854" spans="28:37" x14ac:dyDescent="0.25">
      <c r="AB1854" s="60">
        <v>2025</v>
      </c>
      <c r="AC1854" s="53" t="s">
        <v>48</v>
      </c>
      <c r="AD1854" s="53" t="s">
        <v>38</v>
      </c>
      <c r="AE1854" s="79">
        <v>0.93220000000000003</v>
      </c>
      <c r="AG1854" s="60">
        <v>2020</v>
      </c>
      <c r="AH1854" s="53" t="s">
        <v>48</v>
      </c>
      <c r="AI1854" s="53" t="s">
        <v>5</v>
      </c>
      <c r="AJ1854" s="79">
        <v>1.4142999999999999</v>
      </c>
      <c r="AK1854" s="57">
        <f t="shared" si="52"/>
        <v>5</v>
      </c>
    </row>
    <row r="1855" spans="28:37" x14ac:dyDescent="0.25">
      <c r="AB1855" s="60">
        <v>2025</v>
      </c>
      <c r="AC1855" s="53" t="s">
        <v>48</v>
      </c>
      <c r="AD1855" s="53" t="s">
        <v>42</v>
      </c>
      <c r="AE1855" s="79">
        <v>0.17929999999999999</v>
      </c>
      <c r="AG1855" s="60">
        <v>2020</v>
      </c>
      <c r="AH1855" s="53" t="s">
        <v>52</v>
      </c>
      <c r="AI1855" s="53" t="s">
        <v>5</v>
      </c>
      <c r="AJ1855" s="80">
        <v>1.3932</v>
      </c>
      <c r="AK1855" s="57">
        <f t="shared" si="52"/>
        <v>6</v>
      </c>
    </row>
    <row r="1856" spans="28:37" x14ac:dyDescent="0.25">
      <c r="AB1856" s="60">
        <v>2025</v>
      </c>
      <c r="AC1856" s="53" t="s">
        <v>48</v>
      </c>
      <c r="AD1856" s="53" t="s">
        <v>50</v>
      </c>
      <c r="AE1856" s="79">
        <v>0.1643</v>
      </c>
      <c r="AG1856" s="60">
        <v>2020</v>
      </c>
      <c r="AH1856" s="53" t="s">
        <v>56</v>
      </c>
      <c r="AI1856" s="53" t="s">
        <v>5</v>
      </c>
      <c r="AJ1856" s="79">
        <v>1.3752</v>
      </c>
      <c r="AK1856" s="57">
        <f t="shared" si="52"/>
        <v>7</v>
      </c>
    </row>
    <row r="1857" spans="28:37" x14ac:dyDescent="0.25">
      <c r="AB1857" s="60">
        <v>2025</v>
      </c>
      <c r="AC1857" s="53" t="s">
        <v>48</v>
      </c>
      <c r="AD1857" s="53" t="s">
        <v>54</v>
      </c>
      <c r="AE1857" s="79">
        <v>1.5105E-2</v>
      </c>
      <c r="AG1857" s="60">
        <v>2020</v>
      </c>
      <c r="AH1857" s="53" t="s">
        <v>58</v>
      </c>
      <c r="AI1857" s="53" t="s">
        <v>5</v>
      </c>
      <c r="AJ1857" s="79">
        <v>1.3579000000000001</v>
      </c>
      <c r="AK1857" s="57">
        <f t="shared" si="52"/>
        <v>8</v>
      </c>
    </row>
    <row r="1858" spans="28:37" x14ac:dyDescent="0.25">
      <c r="AB1858" s="60">
        <v>2025</v>
      </c>
      <c r="AC1858" s="53" t="s">
        <v>48</v>
      </c>
      <c r="AD1858" s="53" t="s">
        <v>57</v>
      </c>
      <c r="AE1858" s="79">
        <v>7.908999999999999E-5</v>
      </c>
      <c r="AG1858" s="60">
        <v>2020</v>
      </c>
      <c r="AH1858" s="53" t="s">
        <v>60</v>
      </c>
      <c r="AI1858" s="53" t="s">
        <v>5</v>
      </c>
      <c r="AJ1858" s="79">
        <v>1.3692</v>
      </c>
      <c r="AK1858" s="57">
        <f t="shared" ref="AK1858:AK1921" si="53">VLOOKUP(AH1858,AM:AN,2,FALSE)</f>
        <v>9</v>
      </c>
    </row>
    <row r="1859" spans="28:37" x14ac:dyDescent="0.25">
      <c r="AB1859" s="60">
        <v>2025</v>
      </c>
      <c r="AC1859" s="53" t="s">
        <v>48</v>
      </c>
      <c r="AD1859" s="53" t="s">
        <v>59</v>
      </c>
      <c r="AE1859" s="79">
        <v>8.9569999999999997E-3</v>
      </c>
      <c r="AG1859" s="60">
        <v>2020</v>
      </c>
      <c r="AH1859" s="53" t="s">
        <v>62</v>
      </c>
      <c r="AI1859" s="53" t="s">
        <v>5</v>
      </c>
      <c r="AJ1859" s="79">
        <v>1.3636999999999999</v>
      </c>
      <c r="AK1859" s="57">
        <f t="shared" si="53"/>
        <v>10</v>
      </c>
    </row>
    <row r="1860" spans="28:37" x14ac:dyDescent="0.25">
      <c r="AB1860" s="60">
        <v>2025</v>
      </c>
      <c r="AC1860" s="53" t="s">
        <v>48</v>
      </c>
      <c r="AD1860" s="53" t="s">
        <v>61</v>
      </c>
      <c r="AE1860" s="79">
        <v>9.3599999999999998E-4</v>
      </c>
      <c r="AG1860" s="60">
        <v>2020</v>
      </c>
      <c r="AH1860" s="53" t="s">
        <v>65</v>
      </c>
      <c r="AI1860" s="53" t="s">
        <v>5</v>
      </c>
      <c r="AJ1860" s="79">
        <v>1.3372999999999999</v>
      </c>
      <c r="AK1860" s="57">
        <f t="shared" si="53"/>
        <v>11</v>
      </c>
    </row>
    <row r="1861" spans="28:37" x14ac:dyDescent="0.25">
      <c r="AB1861" s="60">
        <v>2025</v>
      </c>
      <c r="AC1861" s="53" t="s">
        <v>48</v>
      </c>
      <c r="AD1861" s="53" t="s">
        <v>64</v>
      </c>
      <c r="AE1861" s="79">
        <v>0.30399999999999999</v>
      </c>
      <c r="AG1861" s="60">
        <v>2020</v>
      </c>
      <c r="AH1861" s="53" t="s">
        <v>11</v>
      </c>
      <c r="AI1861" s="53" t="s">
        <v>5</v>
      </c>
      <c r="AJ1861" s="79">
        <v>1.3221000000000001</v>
      </c>
      <c r="AK1861" s="57">
        <f t="shared" si="53"/>
        <v>12</v>
      </c>
    </row>
    <row r="1862" spans="28:37" x14ac:dyDescent="0.25">
      <c r="AB1862" s="60">
        <v>2025</v>
      </c>
      <c r="AC1862" s="53" t="s">
        <v>48</v>
      </c>
      <c r="AD1862" s="53" t="s">
        <v>66</v>
      </c>
      <c r="AE1862" s="79">
        <v>4.3198999999999994E-2</v>
      </c>
      <c r="AG1862" s="60">
        <v>2021</v>
      </c>
      <c r="AH1862" s="53" t="s">
        <v>8</v>
      </c>
      <c r="AI1862" s="53" t="s">
        <v>5</v>
      </c>
      <c r="AJ1862" s="81">
        <v>1.3314999999999999</v>
      </c>
      <c r="AK1862" s="57">
        <f t="shared" si="53"/>
        <v>1</v>
      </c>
    </row>
    <row r="1863" spans="28:37" x14ac:dyDescent="0.25">
      <c r="AB1863" s="60">
        <v>2025</v>
      </c>
      <c r="AC1863" s="53" t="s">
        <v>48</v>
      </c>
      <c r="AD1863" s="53" t="s">
        <v>67</v>
      </c>
      <c r="AE1863" s="79">
        <v>0.76870000000000005</v>
      </c>
      <c r="AG1863" s="60">
        <v>2021</v>
      </c>
      <c r="AH1863" s="53" t="s">
        <v>36</v>
      </c>
      <c r="AI1863" s="53" t="s">
        <v>5</v>
      </c>
      <c r="AJ1863" s="81">
        <v>1.3279000000000001</v>
      </c>
      <c r="AK1863" s="57">
        <f t="shared" si="53"/>
        <v>2</v>
      </c>
    </row>
    <row r="1864" spans="28:37" x14ac:dyDescent="0.25">
      <c r="AB1864" s="60">
        <v>2025</v>
      </c>
      <c r="AC1864" s="53" t="s">
        <v>48</v>
      </c>
      <c r="AD1864" s="53" t="s">
        <v>69</v>
      </c>
      <c r="AE1864" s="79">
        <v>2.3182999999999999E-2</v>
      </c>
      <c r="AG1864" s="60">
        <v>2021</v>
      </c>
      <c r="AH1864" s="53" t="s">
        <v>40</v>
      </c>
      <c r="AI1864" s="53" t="s">
        <v>5</v>
      </c>
      <c r="AJ1864" s="81">
        <v>1.3472</v>
      </c>
      <c r="AK1864" s="57">
        <f t="shared" si="53"/>
        <v>3</v>
      </c>
    </row>
    <row r="1865" spans="28:37" x14ac:dyDescent="0.25">
      <c r="AB1865" s="60">
        <v>2025</v>
      </c>
      <c r="AC1865" s="53" t="s">
        <v>48</v>
      </c>
      <c r="AD1865" s="53" t="s">
        <v>73</v>
      </c>
      <c r="AE1865" s="79">
        <v>0.35350000000000004</v>
      </c>
      <c r="AG1865" s="60">
        <v>2021</v>
      </c>
      <c r="AH1865" s="53" t="s">
        <v>44</v>
      </c>
      <c r="AI1865" s="53" t="s">
        <v>5</v>
      </c>
      <c r="AJ1865" s="81">
        <v>1.3263</v>
      </c>
      <c r="AK1865" s="57">
        <f t="shared" si="53"/>
        <v>4</v>
      </c>
    </row>
    <row r="1866" spans="28:37" x14ac:dyDescent="0.25">
      <c r="AB1866" s="60">
        <v>2025</v>
      </c>
      <c r="AC1866" s="53" t="s">
        <v>48</v>
      </c>
      <c r="AD1866" s="53" t="s">
        <v>75</v>
      </c>
      <c r="AE1866" s="79">
        <v>0.34350000000000003</v>
      </c>
      <c r="AG1866" s="60">
        <v>2021</v>
      </c>
      <c r="AH1866" s="53" t="s">
        <v>48</v>
      </c>
      <c r="AI1866" s="53" t="s">
        <v>5</v>
      </c>
      <c r="AJ1866" s="81">
        <v>1.3228</v>
      </c>
      <c r="AK1866" s="57">
        <f t="shared" si="53"/>
        <v>5</v>
      </c>
    </row>
    <row r="1867" spans="28:37" x14ac:dyDescent="0.25">
      <c r="AB1867" s="60">
        <v>2025</v>
      </c>
      <c r="AC1867" s="53" t="s">
        <v>48</v>
      </c>
      <c r="AD1867" s="53" t="s">
        <v>76</v>
      </c>
      <c r="AE1867" s="79">
        <v>1.5655000000000001</v>
      </c>
      <c r="AG1867" s="60">
        <v>2021</v>
      </c>
      <c r="AH1867" s="53" t="s">
        <v>52</v>
      </c>
      <c r="AI1867" s="53" t="s">
        <v>5</v>
      </c>
      <c r="AJ1867" s="81">
        <v>1.3444</v>
      </c>
      <c r="AK1867" s="57">
        <f t="shared" si="53"/>
        <v>6</v>
      </c>
    </row>
    <row r="1868" spans="28:37" x14ac:dyDescent="0.25">
      <c r="AB1868" s="60">
        <v>2025</v>
      </c>
      <c r="AC1868" s="53" t="s">
        <v>48</v>
      </c>
      <c r="AD1868" s="53" t="s">
        <v>78</v>
      </c>
      <c r="AE1868" s="79">
        <v>3.9462000000000004E-2</v>
      </c>
      <c r="AG1868" s="60">
        <v>2021</v>
      </c>
      <c r="AH1868" s="53" t="s">
        <v>56</v>
      </c>
      <c r="AI1868" s="53" t="s">
        <v>5</v>
      </c>
      <c r="AJ1868" s="80">
        <v>1.3533999999999999</v>
      </c>
      <c r="AK1868" s="57">
        <f t="shared" si="53"/>
        <v>7</v>
      </c>
    </row>
    <row r="1869" spans="28:37" x14ac:dyDescent="0.25">
      <c r="AB1869" s="60">
        <v>2025</v>
      </c>
      <c r="AC1869" s="53" t="s">
        <v>48</v>
      </c>
      <c r="AD1869" s="53" t="s">
        <v>79</v>
      </c>
      <c r="AE1869" s="79">
        <v>0.3508</v>
      </c>
      <c r="AG1869" s="60">
        <v>2021</v>
      </c>
      <c r="AH1869" s="53" t="s">
        <v>58</v>
      </c>
      <c r="AI1869" s="53" t="s">
        <v>5</v>
      </c>
      <c r="AJ1869" s="80">
        <v>1.3445</v>
      </c>
      <c r="AK1869" s="57">
        <f t="shared" si="53"/>
        <v>8</v>
      </c>
    </row>
    <row r="1870" spans="28:37" x14ac:dyDescent="0.25">
      <c r="AB1870" s="60">
        <v>2025</v>
      </c>
      <c r="AC1870" s="53" t="s">
        <v>48</v>
      </c>
      <c r="AD1870" s="53" t="s">
        <v>80</v>
      </c>
      <c r="AE1870" s="79">
        <v>4.9560000000000007E-5</v>
      </c>
      <c r="AG1870" s="60">
        <v>2021</v>
      </c>
      <c r="AH1870" s="53" t="s">
        <v>60</v>
      </c>
      <c r="AI1870" s="53" t="s">
        <v>5</v>
      </c>
      <c r="AJ1870" s="80">
        <v>1.3611</v>
      </c>
      <c r="AK1870" s="57">
        <f t="shared" si="53"/>
        <v>9</v>
      </c>
    </row>
    <row r="1871" spans="28:37" x14ac:dyDescent="0.25">
      <c r="AB1871" s="60">
        <v>2025</v>
      </c>
      <c r="AC1871" s="53" t="s">
        <v>52</v>
      </c>
      <c r="AD1871" s="53" t="s">
        <v>46</v>
      </c>
      <c r="AE1871" s="79">
        <v>1.4943</v>
      </c>
      <c r="AG1871" s="60">
        <v>2021</v>
      </c>
      <c r="AH1871" s="53" t="s">
        <v>62</v>
      </c>
      <c r="AI1871" s="53" t="s">
        <v>5</v>
      </c>
      <c r="AJ1871" s="80">
        <v>1.3444</v>
      </c>
      <c r="AK1871" s="57">
        <f t="shared" si="53"/>
        <v>10</v>
      </c>
    </row>
    <row r="1872" spans="28:37" x14ac:dyDescent="0.25">
      <c r="AB1872" s="60">
        <v>2025</v>
      </c>
      <c r="AC1872" s="53" t="s">
        <v>52</v>
      </c>
      <c r="AD1872" s="53" t="s">
        <v>71</v>
      </c>
      <c r="AE1872" s="79">
        <v>1.7494000000000001</v>
      </c>
      <c r="AG1872" s="60">
        <v>2021</v>
      </c>
      <c r="AH1872" s="53" t="s">
        <v>65</v>
      </c>
      <c r="AI1872" s="53" t="s">
        <v>5</v>
      </c>
      <c r="AJ1872" s="80">
        <v>1.3686</v>
      </c>
      <c r="AK1872" s="57">
        <f t="shared" si="53"/>
        <v>11</v>
      </c>
    </row>
    <row r="1873" spans="28:37" x14ac:dyDescent="0.25">
      <c r="AB1873" s="60">
        <v>2025</v>
      </c>
      <c r="AC1873" s="53" t="s">
        <v>52</v>
      </c>
      <c r="AD1873" s="53" t="s">
        <v>5</v>
      </c>
      <c r="AE1873" s="79">
        <v>1.2758</v>
      </c>
      <c r="AG1873" s="60">
        <v>2021</v>
      </c>
      <c r="AH1873" s="53" t="s">
        <v>11</v>
      </c>
      <c r="AI1873" s="53" t="s">
        <v>5</v>
      </c>
      <c r="AJ1873" s="80">
        <v>1.3516999999999999</v>
      </c>
      <c r="AK1873" s="57">
        <f t="shared" si="53"/>
        <v>12</v>
      </c>
    </row>
    <row r="1874" spans="28:37" x14ac:dyDescent="0.25">
      <c r="AB1874" s="60">
        <v>2025</v>
      </c>
      <c r="AC1874" s="53" t="s">
        <v>52</v>
      </c>
      <c r="AD1874" s="53" t="s">
        <v>33</v>
      </c>
      <c r="AE1874" s="79">
        <v>0.83340000000000003</v>
      </c>
      <c r="AG1874" s="60">
        <v>2022</v>
      </c>
      <c r="AH1874" s="53" t="s">
        <v>8</v>
      </c>
      <c r="AI1874" s="53" t="s">
        <v>5</v>
      </c>
      <c r="AJ1874" s="80">
        <v>1.3556999999999999</v>
      </c>
      <c r="AK1874" s="57">
        <f t="shared" si="53"/>
        <v>1</v>
      </c>
    </row>
    <row r="1875" spans="28:37" x14ac:dyDescent="0.25">
      <c r="AB1875" s="60">
        <v>2025</v>
      </c>
      <c r="AC1875" s="53" t="s">
        <v>52</v>
      </c>
      <c r="AD1875" s="53" t="s">
        <v>38</v>
      </c>
      <c r="AE1875" s="79">
        <v>0.9326000000000001</v>
      </c>
      <c r="AG1875" s="60">
        <v>2022</v>
      </c>
      <c r="AH1875" s="53" t="s">
        <v>36</v>
      </c>
      <c r="AI1875" s="53" t="s">
        <v>5</v>
      </c>
      <c r="AJ1875" s="80">
        <v>1.3596999999999999</v>
      </c>
      <c r="AK1875" s="57">
        <f t="shared" si="53"/>
        <v>2</v>
      </c>
    </row>
    <row r="1876" spans="28:37" x14ac:dyDescent="0.25">
      <c r="AB1876" s="60">
        <v>2025</v>
      </c>
      <c r="AC1876" s="53" t="s">
        <v>52</v>
      </c>
      <c r="AD1876" s="53" t="s">
        <v>42</v>
      </c>
      <c r="AE1876" s="79">
        <v>0.17809999999999998</v>
      </c>
      <c r="AG1876" s="60">
        <v>2022</v>
      </c>
      <c r="AH1876" s="53" t="s">
        <v>40</v>
      </c>
      <c r="AI1876" s="53" t="s">
        <v>5</v>
      </c>
      <c r="AJ1876" s="80">
        <v>1.3533999999999999</v>
      </c>
      <c r="AK1876" s="57">
        <f t="shared" si="53"/>
        <v>3</v>
      </c>
    </row>
    <row r="1877" spans="28:37" x14ac:dyDescent="0.25">
      <c r="AB1877" s="60">
        <v>2025</v>
      </c>
      <c r="AC1877" s="53" t="s">
        <v>52</v>
      </c>
      <c r="AD1877" s="53" t="s">
        <v>50</v>
      </c>
      <c r="AE1877" s="79">
        <v>0.16250000000000001</v>
      </c>
      <c r="AG1877" s="60">
        <v>2022</v>
      </c>
      <c r="AH1877" s="53" t="s">
        <v>44</v>
      </c>
      <c r="AI1877" s="53" t="s">
        <v>5</v>
      </c>
      <c r="AJ1877" s="80">
        <v>1.3848</v>
      </c>
      <c r="AK1877" s="57">
        <f t="shared" si="53"/>
        <v>4</v>
      </c>
    </row>
    <row r="1878" spans="28:37" x14ac:dyDescent="0.25">
      <c r="AB1878" s="60">
        <v>2025</v>
      </c>
      <c r="AC1878" s="53" t="s">
        <v>52</v>
      </c>
      <c r="AD1878" s="53" t="s">
        <v>54</v>
      </c>
      <c r="AE1878" s="79">
        <v>1.4926E-2</v>
      </c>
      <c r="AG1878" s="60">
        <v>2022</v>
      </c>
      <c r="AH1878" s="53" t="s">
        <v>48</v>
      </c>
      <c r="AI1878" s="53" t="s">
        <v>5</v>
      </c>
      <c r="AJ1878" s="80">
        <v>1.3696999999999999</v>
      </c>
      <c r="AK1878" s="57">
        <f t="shared" si="53"/>
        <v>5</v>
      </c>
    </row>
    <row r="1879" spans="28:37" x14ac:dyDescent="0.25">
      <c r="AB1879" s="60">
        <v>2025</v>
      </c>
      <c r="AC1879" s="53" t="s">
        <v>52</v>
      </c>
      <c r="AD1879" s="53" t="s">
        <v>57</v>
      </c>
      <c r="AE1879" s="79">
        <v>7.858000000000001E-5</v>
      </c>
      <c r="AG1879" s="60">
        <v>2022</v>
      </c>
      <c r="AH1879" s="53" t="s">
        <v>52</v>
      </c>
      <c r="AI1879" s="53" t="s">
        <v>5</v>
      </c>
      <c r="AJ1879" s="80">
        <v>1.3917999999999999</v>
      </c>
      <c r="AK1879" s="57">
        <f t="shared" si="53"/>
        <v>6</v>
      </c>
    </row>
    <row r="1880" spans="28:37" x14ac:dyDescent="0.25">
      <c r="AB1880" s="60">
        <v>2025</v>
      </c>
      <c r="AC1880" s="53" t="s">
        <v>52</v>
      </c>
      <c r="AD1880" s="53" t="s">
        <v>59</v>
      </c>
      <c r="AE1880" s="79">
        <v>8.8459999999999997E-3</v>
      </c>
      <c r="AG1880" s="60">
        <v>2022</v>
      </c>
      <c r="AH1880" s="53" t="s">
        <v>56</v>
      </c>
      <c r="AI1880" s="53" t="s">
        <v>5</v>
      </c>
      <c r="AJ1880" s="80">
        <v>1.3785000000000001</v>
      </c>
      <c r="AK1880" s="57">
        <f t="shared" si="53"/>
        <v>7</v>
      </c>
    </row>
    <row r="1881" spans="28:37" x14ac:dyDescent="0.25">
      <c r="AB1881" s="60">
        <v>2025</v>
      </c>
      <c r="AC1881" s="53" t="s">
        <v>52</v>
      </c>
      <c r="AD1881" s="53" t="s">
        <v>61</v>
      </c>
      <c r="AE1881" s="79">
        <v>9.41E-4</v>
      </c>
      <c r="AG1881" s="60">
        <v>2022</v>
      </c>
      <c r="AH1881" s="53" t="s">
        <v>58</v>
      </c>
      <c r="AI1881" s="53" t="s">
        <v>5</v>
      </c>
      <c r="AJ1881" s="80">
        <v>1.395</v>
      </c>
      <c r="AK1881" s="57">
        <f t="shared" si="53"/>
        <v>8</v>
      </c>
    </row>
    <row r="1882" spans="28:37" x14ac:dyDescent="0.25">
      <c r="AB1882" s="60">
        <v>2025</v>
      </c>
      <c r="AC1882" s="53" t="s">
        <v>52</v>
      </c>
      <c r="AD1882" s="53" t="s">
        <v>64</v>
      </c>
      <c r="AE1882" s="79">
        <v>0.30249999999999999</v>
      </c>
      <c r="AG1882" s="60">
        <v>2022</v>
      </c>
      <c r="AH1882" s="53" t="s">
        <v>60</v>
      </c>
      <c r="AI1882" s="53" t="s">
        <v>5</v>
      </c>
      <c r="AJ1882" s="80">
        <v>1.4339999999999999</v>
      </c>
      <c r="AK1882" s="57">
        <f t="shared" si="53"/>
        <v>9</v>
      </c>
    </row>
    <row r="1883" spans="28:37" x14ac:dyDescent="0.25">
      <c r="AB1883" s="60">
        <v>2025</v>
      </c>
      <c r="AC1883" s="53" t="s">
        <v>52</v>
      </c>
      <c r="AD1883" s="53" t="s">
        <v>66</v>
      </c>
      <c r="AE1883" s="79">
        <v>4.3631000000000003E-2</v>
      </c>
      <c r="AG1883" s="60">
        <v>2022</v>
      </c>
      <c r="AH1883" s="53" t="s">
        <v>62</v>
      </c>
      <c r="AI1883" s="53" t="s">
        <v>5</v>
      </c>
      <c r="AJ1883" s="80">
        <v>1.4112</v>
      </c>
      <c r="AK1883" s="57">
        <f t="shared" si="53"/>
        <v>10</v>
      </c>
    </row>
    <row r="1884" spans="28:37" x14ac:dyDescent="0.25">
      <c r="AB1884" s="60">
        <v>2025</v>
      </c>
      <c r="AC1884" s="53" t="s">
        <v>52</v>
      </c>
      <c r="AD1884" s="53" t="s">
        <v>67</v>
      </c>
      <c r="AE1884" s="79">
        <v>0.77370000000000005</v>
      </c>
      <c r="AG1884" s="60">
        <v>2022</v>
      </c>
      <c r="AH1884" s="53" t="s">
        <v>65</v>
      </c>
      <c r="AI1884" s="53" t="s">
        <v>5</v>
      </c>
      <c r="AJ1884" s="80">
        <v>1.3722000000000001</v>
      </c>
      <c r="AK1884" s="57">
        <f t="shared" si="53"/>
        <v>11</v>
      </c>
    </row>
    <row r="1885" spans="28:37" x14ac:dyDescent="0.25">
      <c r="AB1885" s="60">
        <v>2025</v>
      </c>
      <c r="AC1885" s="53" t="s">
        <v>52</v>
      </c>
      <c r="AD1885" s="53" t="s">
        <v>69</v>
      </c>
      <c r="AE1885" s="79">
        <v>2.2646000000000003E-2</v>
      </c>
      <c r="AG1885" s="60">
        <v>2022</v>
      </c>
      <c r="AH1885" s="53" t="s">
        <v>11</v>
      </c>
      <c r="AI1885" s="53" t="s">
        <v>5</v>
      </c>
      <c r="AJ1885" s="79">
        <v>1.3446</v>
      </c>
      <c r="AK1885" s="57">
        <f t="shared" si="53"/>
        <v>12</v>
      </c>
    </row>
    <row r="1886" spans="28:37" x14ac:dyDescent="0.25">
      <c r="AB1886" s="60">
        <v>2025</v>
      </c>
      <c r="AC1886" s="53" t="s">
        <v>52</v>
      </c>
      <c r="AD1886" s="53" t="s">
        <v>73</v>
      </c>
      <c r="AE1886" s="79">
        <v>0.35</v>
      </c>
      <c r="AG1886" s="60">
        <v>2023</v>
      </c>
      <c r="AH1886" s="53" t="s">
        <v>8</v>
      </c>
      <c r="AI1886" s="53" t="s">
        <v>5</v>
      </c>
      <c r="AJ1886" s="80">
        <v>1.3142</v>
      </c>
      <c r="AK1886" s="57">
        <f t="shared" si="53"/>
        <v>1</v>
      </c>
    </row>
    <row r="1887" spans="28:37" x14ac:dyDescent="0.25">
      <c r="AB1887" s="60">
        <v>2025</v>
      </c>
      <c r="AC1887" s="53" t="s">
        <v>52</v>
      </c>
      <c r="AD1887" s="53" t="s">
        <v>75</v>
      </c>
      <c r="AE1887" s="79">
        <v>0.34020000000000006</v>
      </c>
      <c r="AG1887" s="60">
        <v>2023</v>
      </c>
      <c r="AH1887" s="53" t="s">
        <v>36</v>
      </c>
      <c r="AI1887" s="53" t="s">
        <v>5</v>
      </c>
      <c r="AJ1887" s="80">
        <v>1.3480000000000001</v>
      </c>
      <c r="AK1887" s="57">
        <f t="shared" si="53"/>
        <v>2</v>
      </c>
    </row>
    <row r="1888" spans="28:37" x14ac:dyDescent="0.25">
      <c r="AB1888" s="60">
        <v>2025</v>
      </c>
      <c r="AC1888" s="53" t="s">
        <v>52</v>
      </c>
      <c r="AD1888" s="53" t="s">
        <v>76</v>
      </c>
      <c r="AE1888" s="79">
        <v>1.5961000000000001</v>
      </c>
      <c r="AG1888" s="60">
        <v>2023</v>
      </c>
      <c r="AH1888" s="53" t="s">
        <v>40</v>
      </c>
      <c r="AI1888" s="53" t="s">
        <v>5</v>
      </c>
      <c r="AJ1888" s="80">
        <v>1.327</v>
      </c>
      <c r="AK1888" s="57">
        <f t="shared" si="53"/>
        <v>3</v>
      </c>
    </row>
    <row r="1889" spans="28:37" x14ac:dyDescent="0.25">
      <c r="AB1889" s="60">
        <v>2025</v>
      </c>
      <c r="AC1889" s="53" t="s">
        <v>52</v>
      </c>
      <c r="AD1889" s="53" t="s">
        <v>78</v>
      </c>
      <c r="AE1889" s="79">
        <v>3.9153E-2</v>
      </c>
      <c r="AG1889" s="60">
        <v>2023</v>
      </c>
      <c r="AH1889" s="53" t="s">
        <v>44</v>
      </c>
      <c r="AI1889" s="53" t="s">
        <v>5</v>
      </c>
      <c r="AJ1889" s="80">
        <v>1.3340000000000001</v>
      </c>
      <c r="AK1889" s="57">
        <f t="shared" si="53"/>
        <v>4</v>
      </c>
    </row>
    <row r="1890" spans="28:37" x14ac:dyDescent="0.25">
      <c r="AB1890" s="60">
        <v>2025</v>
      </c>
      <c r="AC1890" s="53" t="s">
        <v>52</v>
      </c>
      <c r="AD1890" s="53" t="s">
        <v>79</v>
      </c>
      <c r="AE1890" s="79">
        <v>0.34740000000000004</v>
      </c>
      <c r="AG1890" s="60">
        <v>2023</v>
      </c>
      <c r="AH1890" s="53" t="s">
        <v>48</v>
      </c>
      <c r="AI1890" s="53" t="s">
        <v>5</v>
      </c>
      <c r="AJ1890" s="80">
        <v>1.3539000000000001</v>
      </c>
      <c r="AK1890" s="57">
        <f t="shared" si="53"/>
        <v>5</v>
      </c>
    </row>
    <row r="1891" spans="28:37" x14ac:dyDescent="0.25">
      <c r="AB1891" s="60">
        <v>2025</v>
      </c>
      <c r="AC1891" s="53" t="s">
        <v>52</v>
      </c>
      <c r="AD1891" s="53" t="s">
        <v>80</v>
      </c>
      <c r="AE1891" s="79">
        <v>4.8900000000000003E-5</v>
      </c>
      <c r="AG1891" s="60">
        <v>2023</v>
      </c>
      <c r="AH1891" s="53" t="s">
        <v>52</v>
      </c>
      <c r="AI1891" s="53" t="s">
        <v>5</v>
      </c>
      <c r="AJ1891" s="80">
        <v>1.3556999999999999</v>
      </c>
      <c r="AK1891" s="57">
        <f t="shared" si="53"/>
        <v>6</v>
      </c>
    </row>
    <row r="1892" spans="28:37" x14ac:dyDescent="0.25">
      <c r="AB1892" s="60">
        <v>2025</v>
      </c>
      <c r="AC1892" s="53" t="s">
        <v>56</v>
      </c>
      <c r="AD1892" s="53" t="s">
        <v>46</v>
      </c>
      <c r="AE1892" s="79">
        <v>1.4789000000000001</v>
      </c>
      <c r="AG1892" s="60">
        <v>2023</v>
      </c>
      <c r="AH1892" s="53" t="s">
        <v>56</v>
      </c>
      <c r="AI1892" s="53" t="s">
        <v>5</v>
      </c>
      <c r="AJ1892" s="80">
        <v>1.3318000000000001</v>
      </c>
      <c r="AK1892" s="57">
        <f t="shared" si="53"/>
        <v>7</v>
      </c>
    </row>
    <row r="1893" spans="28:37" x14ac:dyDescent="0.25">
      <c r="AB1893" s="60">
        <v>2025</v>
      </c>
      <c r="AC1893" s="53" t="s">
        <v>56</v>
      </c>
      <c r="AD1893" s="53" t="s">
        <v>71</v>
      </c>
      <c r="AE1893" s="79">
        <v>1.7166999999999999</v>
      </c>
      <c r="AG1893" s="60">
        <v>2023</v>
      </c>
      <c r="AH1893" s="53" t="s">
        <v>58</v>
      </c>
      <c r="AI1893" s="53" t="s">
        <v>5</v>
      </c>
      <c r="AJ1893" s="80">
        <v>1.3503000000000001</v>
      </c>
      <c r="AK1893" s="57">
        <f t="shared" si="53"/>
        <v>8</v>
      </c>
    </row>
    <row r="1894" spans="28:37" x14ac:dyDescent="0.25">
      <c r="AB1894" s="60">
        <v>2025</v>
      </c>
      <c r="AC1894" s="53" t="s">
        <v>56</v>
      </c>
      <c r="AD1894" s="53" t="s">
        <v>5</v>
      </c>
      <c r="AE1894" s="79">
        <v>1.2947</v>
      </c>
      <c r="AG1894" s="60">
        <v>2023</v>
      </c>
      <c r="AH1894" s="53" t="s">
        <v>60</v>
      </c>
      <c r="AI1894" s="53" t="s">
        <v>5</v>
      </c>
      <c r="AJ1894" s="80">
        <v>1.3648</v>
      </c>
      <c r="AK1894" s="57">
        <f t="shared" si="53"/>
        <v>9</v>
      </c>
    </row>
    <row r="1895" spans="28:37" x14ac:dyDescent="0.25">
      <c r="AB1895" s="60">
        <v>2025</v>
      </c>
      <c r="AC1895" s="53" t="s">
        <v>56</v>
      </c>
      <c r="AD1895" s="53" t="s">
        <v>33</v>
      </c>
      <c r="AE1895" s="79">
        <v>0.83609999999999995</v>
      </c>
      <c r="AG1895" s="60">
        <v>2023</v>
      </c>
      <c r="AH1895" s="53" t="s">
        <v>62</v>
      </c>
      <c r="AI1895" s="53" t="s">
        <v>5</v>
      </c>
      <c r="AJ1895" s="80">
        <v>1.3669</v>
      </c>
      <c r="AK1895" s="57">
        <f t="shared" si="53"/>
        <v>10</v>
      </c>
    </row>
    <row r="1896" spans="28:37" x14ac:dyDescent="0.25">
      <c r="AB1896" s="60">
        <v>2025</v>
      </c>
      <c r="AC1896" s="53" t="s">
        <v>56</v>
      </c>
      <c r="AD1896" s="53" t="s">
        <v>38</v>
      </c>
      <c r="AE1896" s="79">
        <v>0.93650000000000011</v>
      </c>
      <c r="AG1896" s="60">
        <v>2023</v>
      </c>
      <c r="AH1896" s="53" t="s">
        <v>65</v>
      </c>
      <c r="AI1896" s="53" t="s">
        <v>5</v>
      </c>
      <c r="AJ1896" s="80">
        <v>1.3315999999999999</v>
      </c>
      <c r="AK1896" s="57">
        <f t="shared" si="53"/>
        <v>11</v>
      </c>
    </row>
    <row r="1897" spans="28:37" x14ac:dyDescent="0.25">
      <c r="AB1897" s="60">
        <v>2025</v>
      </c>
      <c r="AC1897" s="53" t="s">
        <v>56</v>
      </c>
      <c r="AD1897" s="53" t="s">
        <v>42</v>
      </c>
      <c r="AE1897" s="79">
        <v>0.18</v>
      </c>
      <c r="AG1897" s="60">
        <v>2023</v>
      </c>
      <c r="AH1897" s="53" t="s">
        <v>11</v>
      </c>
      <c r="AI1897" s="53" t="s">
        <v>5</v>
      </c>
      <c r="AJ1897" s="80">
        <v>1.3186</v>
      </c>
      <c r="AK1897" s="57">
        <f t="shared" si="53"/>
        <v>12</v>
      </c>
    </row>
    <row r="1898" spans="28:37" x14ac:dyDescent="0.25">
      <c r="AB1898" s="60">
        <v>2025</v>
      </c>
      <c r="AC1898" s="53" t="s">
        <v>56</v>
      </c>
      <c r="AD1898" s="53" t="s">
        <v>50</v>
      </c>
      <c r="AE1898" s="79">
        <v>0.16489999999999999</v>
      </c>
      <c r="AG1898" s="60">
        <v>2024</v>
      </c>
      <c r="AH1898" s="53" t="s">
        <v>8</v>
      </c>
      <c r="AI1898" s="53" t="s">
        <v>5</v>
      </c>
      <c r="AJ1898" s="79">
        <v>1.3409</v>
      </c>
      <c r="AK1898" s="57">
        <f t="shared" si="53"/>
        <v>1</v>
      </c>
    </row>
    <row r="1899" spans="28:37" x14ac:dyDescent="0.25">
      <c r="AB1899" s="60">
        <v>2025</v>
      </c>
      <c r="AC1899" s="53" t="s">
        <v>56</v>
      </c>
      <c r="AD1899" s="53" t="s">
        <v>54</v>
      </c>
      <c r="AE1899" s="79">
        <v>1.4774000000000001E-2</v>
      </c>
      <c r="AG1899" s="60">
        <v>2024</v>
      </c>
      <c r="AH1899" s="53" t="s">
        <v>36</v>
      </c>
      <c r="AI1899" s="53" t="s">
        <v>5</v>
      </c>
      <c r="AJ1899" s="79">
        <v>1.3446</v>
      </c>
      <c r="AK1899" s="57">
        <f t="shared" si="53"/>
        <v>2</v>
      </c>
    </row>
    <row r="1900" spans="28:37" x14ac:dyDescent="0.25">
      <c r="AB1900" s="60">
        <v>2025</v>
      </c>
      <c r="AC1900" s="53" t="s">
        <v>56</v>
      </c>
      <c r="AD1900" s="53" t="s">
        <v>57</v>
      </c>
      <c r="AE1900" s="79">
        <v>7.8650000000000001E-5</v>
      </c>
      <c r="AG1900" s="60">
        <v>2024</v>
      </c>
      <c r="AH1900" s="53" t="s">
        <v>40</v>
      </c>
      <c r="AI1900" s="53" t="s">
        <v>5</v>
      </c>
      <c r="AJ1900" s="79">
        <v>1.3475999999999999</v>
      </c>
      <c r="AK1900" s="57">
        <f t="shared" si="53"/>
        <v>3</v>
      </c>
    </row>
    <row r="1901" spans="28:37" x14ac:dyDescent="0.25">
      <c r="AB1901" s="60">
        <v>2025</v>
      </c>
      <c r="AC1901" s="53" t="s">
        <v>56</v>
      </c>
      <c r="AD1901" s="53" t="s">
        <v>59</v>
      </c>
      <c r="AE1901" s="79">
        <v>8.7039999999999999E-3</v>
      </c>
      <c r="AG1901" s="60">
        <v>2024</v>
      </c>
      <c r="AH1901" s="53" t="s">
        <v>44</v>
      </c>
      <c r="AI1901" s="53" t="s">
        <v>5</v>
      </c>
      <c r="AJ1901" s="79">
        <v>1.3612</v>
      </c>
      <c r="AK1901" s="57">
        <f t="shared" si="53"/>
        <v>4</v>
      </c>
    </row>
    <row r="1902" spans="28:37" x14ac:dyDescent="0.25">
      <c r="AB1902" s="60">
        <v>2025</v>
      </c>
      <c r="AC1902" s="53" t="s">
        <v>56</v>
      </c>
      <c r="AD1902" s="53" t="s">
        <v>61</v>
      </c>
      <c r="AE1902" s="79">
        <v>9.2999999999999995E-4</v>
      </c>
      <c r="AG1902" s="60">
        <v>2024</v>
      </c>
      <c r="AH1902" s="53" t="s">
        <v>48</v>
      </c>
      <c r="AI1902" s="53" t="s">
        <v>5</v>
      </c>
      <c r="AJ1902" s="79">
        <v>1.3507</v>
      </c>
      <c r="AK1902" s="57">
        <f t="shared" si="53"/>
        <v>5</v>
      </c>
    </row>
    <row r="1903" spans="28:37" x14ac:dyDescent="0.25">
      <c r="AB1903" s="60">
        <v>2025</v>
      </c>
      <c r="AC1903" s="53" t="s">
        <v>56</v>
      </c>
      <c r="AD1903" s="53" t="s">
        <v>64</v>
      </c>
      <c r="AE1903" s="79">
        <v>0.30430000000000001</v>
      </c>
      <c r="AG1903" s="60">
        <v>2024</v>
      </c>
      <c r="AH1903" s="53" t="s">
        <v>52</v>
      </c>
      <c r="AI1903" s="53" t="s">
        <v>5</v>
      </c>
      <c r="AJ1903" s="79">
        <v>1.3585</v>
      </c>
      <c r="AK1903" s="57">
        <f t="shared" si="53"/>
        <v>6</v>
      </c>
    </row>
    <row r="1904" spans="28:37" x14ac:dyDescent="0.25">
      <c r="AB1904" s="60">
        <v>2025</v>
      </c>
      <c r="AC1904" s="53" t="s">
        <v>56</v>
      </c>
      <c r="AD1904" s="53" t="s">
        <v>66</v>
      </c>
      <c r="AE1904" s="79">
        <v>4.3259999999999993E-2</v>
      </c>
      <c r="AG1904" s="60">
        <v>2024</v>
      </c>
      <c r="AH1904" s="53" t="s">
        <v>56</v>
      </c>
      <c r="AI1904" s="53" t="s">
        <v>5</v>
      </c>
      <c r="AJ1904" s="79">
        <v>1.3433999999999999</v>
      </c>
      <c r="AK1904" s="57">
        <f t="shared" si="53"/>
        <v>7</v>
      </c>
    </row>
    <row r="1905" spans="28:37" x14ac:dyDescent="0.25">
      <c r="AB1905" s="60">
        <v>2025</v>
      </c>
      <c r="AC1905" s="53" t="s">
        <v>56</v>
      </c>
      <c r="AD1905" s="53" t="s">
        <v>67</v>
      </c>
      <c r="AE1905" s="79">
        <v>0.76590000000000003</v>
      </c>
      <c r="AG1905" s="60">
        <v>2024</v>
      </c>
      <c r="AH1905" s="53" t="s">
        <v>58</v>
      </c>
      <c r="AI1905" s="53" t="s">
        <v>5</v>
      </c>
      <c r="AJ1905" s="79">
        <v>1.3031999999999999</v>
      </c>
      <c r="AK1905" s="57">
        <f t="shared" si="53"/>
        <v>8</v>
      </c>
    </row>
    <row r="1906" spans="28:37" x14ac:dyDescent="0.25">
      <c r="AB1906" s="60">
        <v>2025</v>
      </c>
      <c r="AC1906" s="53" t="s">
        <v>56</v>
      </c>
      <c r="AD1906" s="53" t="s">
        <v>69</v>
      </c>
      <c r="AE1906" s="79">
        <v>2.2189E-2</v>
      </c>
      <c r="AG1906" s="60">
        <v>2024</v>
      </c>
      <c r="AH1906" s="53" t="s">
        <v>60</v>
      </c>
      <c r="AI1906" s="53" t="s">
        <v>5</v>
      </c>
      <c r="AJ1906" s="79">
        <v>1.2806</v>
      </c>
      <c r="AK1906" s="57">
        <f t="shared" si="53"/>
        <v>9</v>
      </c>
    </row>
    <row r="1907" spans="28:37" x14ac:dyDescent="0.25">
      <c r="AB1907" s="60">
        <v>2025</v>
      </c>
      <c r="AC1907" s="53" t="s">
        <v>56</v>
      </c>
      <c r="AD1907" s="53" t="s">
        <v>73</v>
      </c>
      <c r="AE1907" s="79">
        <v>0.35520000000000002</v>
      </c>
      <c r="AG1907" s="60">
        <v>2024</v>
      </c>
      <c r="AH1907" s="53" t="s">
        <v>62</v>
      </c>
      <c r="AI1907" s="53" t="s">
        <v>5</v>
      </c>
      <c r="AJ1907" s="79">
        <v>1.3252999999999999</v>
      </c>
      <c r="AK1907" s="57">
        <f t="shared" si="53"/>
        <v>10</v>
      </c>
    </row>
    <row r="1908" spans="28:37" x14ac:dyDescent="0.25">
      <c r="AB1908" s="60">
        <v>2025</v>
      </c>
      <c r="AC1908" s="53" t="s">
        <v>56</v>
      </c>
      <c r="AD1908" s="53" t="s">
        <v>75</v>
      </c>
      <c r="AE1908" s="79">
        <v>0.34509999999999996</v>
      </c>
      <c r="AG1908" s="60">
        <v>2024</v>
      </c>
      <c r="AH1908" s="53" t="s">
        <v>65</v>
      </c>
      <c r="AI1908" s="53" t="s">
        <v>5</v>
      </c>
      <c r="AJ1908" s="79">
        <v>1.3392999999999999</v>
      </c>
      <c r="AK1908" s="57">
        <f t="shared" si="53"/>
        <v>11</v>
      </c>
    </row>
    <row r="1909" spans="28:37" x14ac:dyDescent="0.25">
      <c r="AB1909" s="60">
        <v>2025</v>
      </c>
      <c r="AC1909" s="53" t="s">
        <v>56</v>
      </c>
      <c r="AD1909" s="53" t="s">
        <v>76</v>
      </c>
      <c r="AE1909" s="79">
        <v>1.5915999999999999</v>
      </c>
      <c r="AG1909" s="60">
        <v>2024</v>
      </c>
      <c r="AH1909" s="53" t="s">
        <v>11</v>
      </c>
      <c r="AI1909" s="53" t="s">
        <v>5</v>
      </c>
      <c r="AJ1909" s="82">
        <v>1.3603000000000001</v>
      </c>
      <c r="AK1909" s="57">
        <f t="shared" si="53"/>
        <v>12</v>
      </c>
    </row>
    <row r="1910" spans="28:37" x14ac:dyDescent="0.25">
      <c r="AB1910" s="60">
        <v>2025</v>
      </c>
      <c r="AC1910" s="53" t="s">
        <v>56</v>
      </c>
      <c r="AD1910" s="53" t="s">
        <v>78</v>
      </c>
      <c r="AE1910" s="79">
        <v>3.9563000000000001E-2</v>
      </c>
      <c r="AG1910" s="60">
        <v>2025</v>
      </c>
      <c r="AH1910" s="53" t="s">
        <v>8</v>
      </c>
      <c r="AI1910" s="53" t="s">
        <v>5</v>
      </c>
      <c r="AJ1910" s="79">
        <v>1.3552</v>
      </c>
      <c r="AK1910" s="57">
        <f t="shared" si="53"/>
        <v>1</v>
      </c>
    </row>
    <row r="1911" spans="28:37" x14ac:dyDescent="0.25">
      <c r="AB1911" s="60">
        <v>2025</v>
      </c>
      <c r="AC1911" s="53" t="s">
        <v>56</v>
      </c>
      <c r="AD1911" s="53" t="s">
        <v>79</v>
      </c>
      <c r="AE1911" s="79">
        <v>0.35249999999999998</v>
      </c>
      <c r="AG1911" s="60">
        <v>2025</v>
      </c>
      <c r="AH1911" s="53" t="s">
        <v>36</v>
      </c>
      <c r="AI1911" s="53" t="s">
        <v>5</v>
      </c>
      <c r="AJ1911" s="79">
        <v>1.349</v>
      </c>
      <c r="AK1911" s="57">
        <f t="shared" si="53"/>
        <v>2</v>
      </c>
    </row>
    <row r="1912" spans="28:37" x14ac:dyDescent="0.25">
      <c r="AB1912" s="60">
        <v>2025</v>
      </c>
      <c r="AC1912" s="53" t="s">
        <v>56</v>
      </c>
      <c r="AD1912" s="53" t="s">
        <v>80</v>
      </c>
      <c r="AE1912" s="79">
        <v>4.9410000000000003E-5</v>
      </c>
      <c r="AG1912" s="60">
        <v>2025</v>
      </c>
      <c r="AH1912" s="53" t="s">
        <v>40</v>
      </c>
      <c r="AI1912" s="53" t="s">
        <v>5</v>
      </c>
      <c r="AJ1912" s="79">
        <v>1.341</v>
      </c>
      <c r="AK1912" s="57">
        <f t="shared" si="53"/>
        <v>3</v>
      </c>
    </row>
    <row r="1913" spans="28:37" x14ac:dyDescent="0.25">
      <c r="AB1913" s="60">
        <v>2025</v>
      </c>
      <c r="AC1913" s="53" t="s">
        <v>58</v>
      </c>
      <c r="AD1913" s="53" t="s">
        <v>46</v>
      </c>
      <c r="AE1913" s="79">
        <v>1.4968999999999999</v>
      </c>
      <c r="AG1913" s="60">
        <v>2025</v>
      </c>
      <c r="AH1913" s="53" t="s">
        <v>44</v>
      </c>
      <c r="AI1913" s="53" t="s">
        <v>5</v>
      </c>
      <c r="AJ1913" s="79">
        <v>1.3077000000000001</v>
      </c>
      <c r="AK1913" s="57">
        <f t="shared" si="53"/>
        <v>4</v>
      </c>
    </row>
    <row r="1914" spans="28:37" x14ac:dyDescent="0.25">
      <c r="AB1914" s="60">
        <v>2025</v>
      </c>
      <c r="AC1914" s="53" t="s">
        <v>58</v>
      </c>
      <c r="AD1914" s="53" t="s">
        <v>71</v>
      </c>
      <c r="AE1914" s="79">
        <v>1.7324999999999999</v>
      </c>
      <c r="AG1914" s="60">
        <v>2025</v>
      </c>
      <c r="AH1914" s="53" t="s">
        <v>48</v>
      </c>
      <c r="AI1914" s="53" t="s">
        <v>5</v>
      </c>
      <c r="AJ1914" s="79">
        <v>1.2885</v>
      </c>
      <c r="AK1914" s="57">
        <f t="shared" si="53"/>
        <v>5</v>
      </c>
    </row>
    <row r="1915" spans="28:37" x14ac:dyDescent="0.25">
      <c r="AB1915" s="60">
        <v>2025</v>
      </c>
      <c r="AC1915" s="53" t="s">
        <v>58</v>
      </c>
      <c r="AD1915" s="53" t="s">
        <v>5</v>
      </c>
      <c r="AE1915" s="79">
        <v>1.2835000000000001</v>
      </c>
      <c r="AG1915" s="60">
        <v>2025</v>
      </c>
      <c r="AH1915" s="53" t="s">
        <v>52</v>
      </c>
      <c r="AI1915" s="53" t="s">
        <v>5</v>
      </c>
      <c r="AJ1915" s="79">
        <v>1.2758</v>
      </c>
      <c r="AK1915" s="57">
        <f t="shared" si="53"/>
        <v>6</v>
      </c>
    </row>
    <row r="1916" spans="28:37" x14ac:dyDescent="0.25">
      <c r="AB1916" s="60">
        <v>2025</v>
      </c>
      <c r="AC1916" s="53" t="s">
        <v>58</v>
      </c>
      <c r="AD1916" s="53" t="s">
        <v>33</v>
      </c>
      <c r="AE1916" s="79">
        <v>0.83900000000000008</v>
      </c>
      <c r="AG1916" s="60">
        <v>2025</v>
      </c>
      <c r="AH1916" s="53" t="s">
        <v>56</v>
      </c>
      <c r="AI1916" s="53" t="s">
        <v>5</v>
      </c>
      <c r="AJ1916" s="79">
        <v>1.2947</v>
      </c>
      <c r="AK1916" s="57">
        <f t="shared" si="53"/>
        <v>7</v>
      </c>
    </row>
    <row r="1917" spans="28:37" x14ac:dyDescent="0.25">
      <c r="AB1917" s="60">
        <v>2025</v>
      </c>
      <c r="AC1917" s="53" t="s">
        <v>58</v>
      </c>
      <c r="AD1917" s="53" t="s">
        <v>38</v>
      </c>
      <c r="AE1917" s="79">
        <v>0.93299999999999994</v>
      </c>
      <c r="AG1917" s="60">
        <v>2025</v>
      </c>
      <c r="AH1917" s="53" t="s">
        <v>58</v>
      </c>
      <c r="AI1917" s="53" t="s">
        <v>5</v>
      </c>
      <c r="AJ1917" s="79">
        <v>1.2835000000000001</v>
      </c>
      <c r="AK1917" s="57">
        <f t="shared" si="53"/>
        <v>8</v>
      </c>
    </row>
    <row r="1918" spans="28:37" x14ac:dyDescent="0.25">
      <c r="AB1918" s="60">
        <v>2025</v>
      </c>
      <c r="AC1918" s="53" t="s">
        <v>58</v>
      </c>
      <c r="AD1918" s="53" t="s">
        <v>42</v>
      </c>
      <c r="AE1918" s="79">
        <v>0.18</v>
      </c>
      <c r="AG1918" s="60">
        <v>2025</v>
      </c>
      <c r="AH1918" s="53" t="s">
        <v>60</v>
      </c>
      <c r="AI1918" s="53" t="s">
        <v>5</v>
      </c>
      <c r="AJ1918" s="79">
        <v>1.2912999999999999</v>
      </c>
      <c r="AK1918" s="57">
        <f t="shared" si="53"/>
        <v>9</v>
      </c>
    </row>
    <row r="1919" spans="28:37" x14ac:dyDescent="0.25">
      <c r="AB1919" s="60">
        <v>2025</v>
      </c>
      <c r="AC1919" s="53" t="s">
        <v>58</v>
      </c>
      <c r="AD1919" s="53" t="s">
        <v>50</v>
      </c>
      <c r="AE1919" s="79">
        <v>0.16469999999999999</v>
      </c>
      <c r="AG1919" s="60">
        <v>2025</v>
      </c>
      <c r="AH1919" s="53" t="s">
        <v>62</v>
      </c>
      <c r="AI1919" s="53" t="s">
        <v>5</v>
      </c>
      <c r="AJ1919" s="79">
        <v>1.3001</v>
      </c>
      <c r="AK1919" s="57">
        <f t="shared" si="53"/>
        <v>10</v>
      </c>
    </row>
    <row r="1920" spans="28:37" x14ac:dyDescent="0.25">
      <c r="AB1920" s="60">
        <v>2025</v>
      </c>
      <c r="AC1920" s="53" t="s">
        <v>58</v>
      </c>
      <c r="AD1920" s="53" t="s">
        <v>54</v>
      </c>
      <c r="AE1920" s="79">
        <v>1.4629000000000001E-2</v>
      </c>
      <c r="AG1920" s="60">
        <v>2025</v>
      </c>
      <c r="AH1920" s="53" t="s">
        <v>65</v>
      </c>
      <c r="AI1920" s="53" t="s">
        <v>5</v>
      </c>
      <c r="AJ1920" s="79">
        <v>1.2965</v>
      </c>
      <c r="AK1920" s="57">
        <f t="shared" si="53"/>
        <v>11</v>
      </c>
    </row>
    <row r="1921" spans="28:37" x14ac:dyDescent="0.25">
      <c r="AB1921" s="60">
        <v>2025</v>
      </c>
      <c r="AC1921" s="53" t="s">
        <v>58</v>
      </c>
      <c r="AD1921" s="53" t="s">
        <v>57</v>
      </c>
      <c r="AE1921" s="79">
        <v>7.8100000000000001E-5</v>
      </c>
      <c r="AG1921" s="60">
        <v>2025</v>
      </c>
      <c r="AH1921" s="53" t="s">
        <v>11</v>
      </c>
      <c r="AI1921" s="53" t="s">
        <v>5</v>
      </c>
      <c r="AJ1921" s="79">
        <v>1.2841</v>
      </c>
      <c r="AK1921" s="57">
        <f t="shared" si="53"/>
        <v>12</v>
      </c>
    </row>
    <row r="1922" spans="28:37" x14ac:dyDescent="0.25">
      <c r="AB1922" s="60">
        <v>2025</v>
      </c>
      <c r="AC1922" s="53" t="s">
        <v>58</v>
      </c>
      <c r="AD1922" s="53" t="s">
        <v>59</v>
      </c>
      <c r="AE1922" s="79">
        <v>8.7309999999999992E-3</v>
      </c>
      <c r="AG1922" s="60">
        <v>2018</v>
      </c>
      <c r="AH1922" s="53" t="s">
        <v>8</v>
      </c>
      <c r="AI1922" s="53" t="s">
        <v>80</v>
      </c>
      <c r="AJ1922" s="79">
        <v>5.7649999999999999E-5</v>
      </c>
      <c r="AK1922" s="57">
        <f t="shared" ref="AK1922:AK1985" si="54">VLOOKUP(AH1922,AM:AN,2,FALSE)</f>
        <v>1</v>
      </c>
    </row>
    <row r="1923" spans="28:37" x14ac:dyDescent="0.25">
      <c r="AB1923" s="60">
        <v>2025</v>
      </c>
      <c r="AC1923" s="53" t="s">
        <v>58</v>
      </c>
      <c r="AD1923" s="53" t="s">
        <v>61</v>
      </c>
      <c r="AE1923" s="79">
        <v>9.2500000000000004E-4</v>
      </c>
      <c r="AG1923" s="60">
        <v>2018</v>
      </c>
      <c r="AH1923" s="53" t="s">
        <v>36</v>
      </c>
      <c r="AI1923" s="53" t="s">
        <v>80</v>
      </c>
      <c r="AJ1923" s="79">
        <v>5.8250000000000006E-5</v>
      </c>
      <c r="AK1923" s="57">
        <f t="shared" si="54"/>
        <v>2</v>
      </c>
    </row>
    <row r="1924" spans="28:37" x14ac:dyDescent="0.25">
      <c r="AB1924" s="60">
        <v>2025</v>
      </c>
      <c r="AC1924" s="53" t="s">
        <v>58</v>
      </c>
      <c r="AD1924" s="53" t="s">
        <v>64</v>
      </c>
      <c r="AE1924" s="79">
        <v>0.30430000000000001</v>
      </c>
      <c r="AG1924" s="60">
        <v>2018</v>
      </c>
      <c r="AH1924" s="53" t="s">
        <v>40</v>
      </c>
      <c r="AI1924" s="53" t="s">
        <v>80</v>
      </c>
      <c r="AJ1924" s="79">
        <v>5.7510000000000003E-5</v>
      </c>
      <c r="AK1924" s="57">
        <f t="shared" si="54"/>
        <v>3</v>
      </c>
    </row>
    <row r="1925" spans="28:37" x14ac:dyDescent="0.25">
      <c r="AB1925" s="60">
        <v>2025</v>
      </c>
      <c r="AC1925" s="53" t="s">
        <v>58</v>
      </c>
      <c r="AD1925" s="53" t="s">
        <v>66</v>
      </c>
      <c r="AE1925" s="79">
        <v>4.2049000000000003E-2</v>
      </c>
      <c r="AG1925" s="60">
        <v>2018</v>
      </c>
      <c r="AH1925" s="53" t="s">
        <v>44</v>
      </c>
      <c r="AI1925" s="53" t="s">
        <v>80</v>
      </c>
      <c r="AJ1925" s="79">
        <v>5.8149999999999997E-5</v>
      </c>
      <c r="AK1925" s="57">
        <f t="shared" si="54"/>
        <v>4</v>
      </c>
    </row>
    <row r="1926" spans="28:37" x14ac:dyDescent="0.25">
      <c r="AB1926" s="60">
        <v>2025</v>
      </c>
      <c r="AC1926" s="53" t="s">
        <v>58</v>
      </c>
      <c r="AD1926" s="53" t="s">
        <v>67</v>
      </c>
      <c r="AE1926" s="79">
        <v>0.75599999999999989</v>
      </c>
      <c r="AG1926" s="60">
        <v>2018</v>
      </c>
      <c r="AH1926" s="53" t="s">
        <v>48</v>
      </c>
      <c r="AI1926" s="53" t="s">
        <v>80</v>
      </c>
      <c r="AJ1926" s="79">
        <v>5.8680000000000001E-5</v>
      </c>
      <c r="AK1926" s="57">
        <f t="shared" si="54"/>
        <v>5</v>
      </c>
    </row>
    <row r="1927" spans="28:37" x14ac:dyDescent="0.25">
      <c r="AB1927" s="60">
        <v>2025</v>
      </c>
      <c r="AC1927" s="53" t="s">
        <v>58</v>
      </c>
      <c r="AD1927" s="53" t="s">
        <v>69</v>
      </c>
      <c r="AE1927" s="79">
        <v>2.2498000000000001E-2</v>
      </c>
      <c r="AG1927" s="60">
        <v>2018</v>
      </c>
      <c r="AH1927" s="53" t="s">
        <v>52</v>
      </c>
      <c r="AI1927" s="53" t="s">
        <v>80</v>
      </c>
      <c r="AJ1927" s="79">
        <v>5.9449999999999995E-5</v>
      </c>
      <c r="AK1927" s="57">
        <f t="shared" si="54"/>
        <v>6</v>
      </c>
    </row>
    <row r="1928" spans="28:37" x14ac:dyDescent="0.25">
      <c r="AB1928" s="60">
        <v>2025</v>
      </c>
      <c r="AC1928" s="53" t="s">
        <v>58</v>
      </c>
      <c r="AD1928" s="53" t="s">
        <v>73</v>
      </c>
      <c r="AE1928" s="79">
        <v>0.35159999999999997</v>
      </c>
      <c r="AG1928" s="60">
        <v>2018</v>
      </c>
      <c r="AH1928" s="53" t="s">
        <v>56</v>
      </c>
      <c r="AI1928" s="53" t="s">
        <v>80</v>
      </c>
      <c r="AJ1928" s="79">
        <v>5.8499999999999999E-5</v>
      </c>
      <c r="AK1928" s="57">
        <f t="shared" si="54"/>
        <v>7</v>
      </c>
    </row>
    <row r="1929" spans="28:37" x14ac:dyDescent="0.25">
      <c r="AB1929" s="60">
        <v>2025</v>
      </c>
      <c r="AC1929" s="53" t="s">
        <v>58</v>
      </c>
      <c r="AD1929" s="53" t="s">
        <v>75</v>
      </c>
      <c r="AE1929" s="79">
        <v>0.34200000000000003</v>
      </c>
      <c r="AG1929" s="60">
        <v>2018</v>
      </c>
      <c r="AH1929" s="53" t="s">
        <v>58</v>
      </c>
      <c r="AI1929" s="53" t="s">
        <v>80</v>
      </c>
      <c r="AJ1929" s="79">
        <v>5.8729999999999995E-5</v>
      </c>
      <c r="AK1929" s="57">
        <f t="shared" si="54"/>
        <v>8</v>
      </c>
    </row>
    <row r="1930" spans="28:37" x14ac:dyDescent="0.25">
      <c r="AB1930" s="60">
        <v>2025</v>
      </c>
      <c r="AC1930" s="53" t="s">
        <v>58</v>
      </c>
      <c r="AD1930" s="53" t="s">
        <v>76</v>
      </c>
      <c r="AE1930" s="79">
        <v>1.5991</v>
      </c>
      <c r="AG1930" s="60">
        <v>2018</v>
      </c>
      <c r="AH1930" s="53" t="s">
        <v>60</v>
      </c>
      <c r="AI1930" s="53" t="s">
        <v>80</v>
      </c>
      <c r="AJ1930" s="79">
        <v>5.8599999999999995E-5</v>
      </c>
      <c r="AK1930" s="57">
        <f t="shared" si="54"/>
        <v>9</v>
      </c>
    </row>
    <row r="1931" spans="28:37" x14ac:dyDescent="0.25">
      <c r="AB1931" s="60">
        <v>2025</v>
      </c>
      <c r="AC1931" s="53" t="s">
        <v>58</v>
      </c>
      <c r="AD1931" s="53" t="s">
        <v>78</v>
      </c>
      <c r="AE1931" s="79">
        <v>3.9691999999999998E-2</v>
      </c>
      <c r="AG1931" s="60">
        <v>2018</v>
      </c>
      <c r="AH1931" s="53" t="s">
        <v>62</v>
      </c>
      <c r="AI1931" s="53" t="s">
        <v>80</v>
      </c>
      <c r="AJ1931" s="79">
        <v>5.9389999999999999E-5</v>
      </c>
      <c r="AK1931" s="57">
        <f t="shared" si="54"/>
        <v>10</v>
      </c>
    </row>
    <row r="1932" spans="28:37" x14ac:dyDescent="0.25">
      <c r="AB1932" s="60">
        <v>2025</v>
      </c>
      <c r="AC1932" s="53" t="s">
        <v>58</v>
      </c>
      <c r="AD1932" s="53" t="s">
        <v>79</v>
      </c>
      <c r="AE1932" s="79">
        <v>0.34939999999999999</v>
      </c>
      <c r="AG1932" s="60">
        <v>2018</v>
      </c>
      <c r="AH1932" s="53" t="s">
        <v>65</v>
      </c>
      <c r="AI1932" s="53" t="s">
        <v>80</v>
      </c>
      <c r="AJ1932" s="79">
        <v>5.8789999999999998E-5</v>
      </c>
      <c r="AK1932" s="57">
        <f t="shared" si="54"/>
        <v>11</v>
      </c>
    </row>
    <row r="1933" spans="28:37" x14ac:dyDescent="0.25">
      <c r="AB1933" s="60">
        <v>2025</v>
      </c>
      <c r="AC1933" s="53" t="s">
        <v>58</v>
      </c>
      <c r="AD1933" s="53" t="s">
        <v>80</v>
      </c>
      <c r="AE1933" s="79">
        <v>4.8680000000000001E-5</v>
      </c>
      <c r="AG1933" s="60">
        <v>2018</v>
      </c>
      <c r="AH1933" s="53" t="s">
        <v>11</v>
      </c>
      <c r="AI1933" s="53" t="s">
        <v>80</v>
      </c>
      <c r="AJ1933" s="79">
        <v>5.8840000000000006E-5</v>
      </c>
      <c r="AK1933" s="57">
        <f t="shared" si="54"/>
        <v>12</v>
      </c>
    </row>
    <row r="1934" spans="28:37" x14ac:dyDescent="0.25">
      <c r="AB1934" s="60">
        <v>2025</v>
      </c>
      <c r="AC1934" s="53" t="s">
        <v>60</v>
      </c>
      <c r="AD1934" s="53" t="s">
        <v>46</v>
      </c>
      <c r="AE1934" s="79">
        <v>1.5139</v>
      </c>
      <c r="AG1934" s="60">
        <v>2019</v>
      </c>
      <c r="AH1934" s="53" t="s">
        <v>8</v>
      </c>
      <c r="AI1934" s="53" t="s">
        <v>80</v>
      </c>
      <c r="AJ1934" s="79">
        <v>5.804E-5</v>
      </c>
      <c r="AK1934" s="57">
        <f t="shared" si="54"/>
        <v>1</v>
      </c>
    </row>
    <row r="1935" spans="28:37" x14ac:dyDescent="0.25">
      <c r="AB1935" s="60">
        <v>2025</v>
      </c>
      <c r="AC1935" s="53" t="s">
        <v>60</v>
      </c>
      <c r="AD1935" s="53" t="s">
        <v>71</v>
      </c>
      <c r="AE1935" s="79">
        <v>1.7349000000000001</v>
      </c>
      <c r="AG1935" s="60">
        <v>2019</v>
      </c>
      <c r="AH1935" s="53" t="s">
        <v>36</v>
      </c>
      <c r="AI1935" s="53" t="s">
        <v>80</v>
      </c>
      <c r="AJ1935" s="79">
        <v>5.8129999999999994E-5</v>
      </c>
      <c r="AK1935" s="57">
        <f t="shared" si="54"/>
        <v>2</v>
      </c>
    </row>
    <row r="1936" spans="28:37" x14ac:dyDescent="0.25">
      <c r="AB1936" s="60">
        <v>2025</v>
      </c>
      <c r="AC1936" s="53" t="s">
        <v>60</v>
      </c>
      <c r="AD1936" s="53" t="s">
        <v>5</v>
      </c>
      <c r="AE1936" s="79">
        <v>1.2912999999999999</v>
      </c>
      <c r="AG1936" s="60">
        <v>2019</v>
      </c>
      <c r="AH1936" s="53" t="s">
        <v>40</v>
      </c>
      <c r="AI1936" s="53" t="s">
        <v>80</v>
      </c>
      <c r="AJ1936" s="79">
        <v>5.8440000000000003E-5</v>
      </c>
      <c r="AK1936" s="57">
        <f t="shared" si="54"/>
        <v>3</v>
      </c>
    </row>
    <row r="1937" spans="28:37" x14ac:dyDescent="0.25">
      <c r="AB1937" s="60">
        <v>2025</v>
      </c>
      <c r="AC1937" s="53" t="s">
        <v>60</v>
      </c>
      <c r="AD1937" s="53" t="s">
        <v>33</v>
      </c>
      <c r="AE1937" s="79">
        <v>0.8506999999999999</v>
      </c>
      <c r="AG1937" s="60">
        <v>2019</v>
      </c>
      <c r="AH1937" s="53" t="s">
        <v>44</v>
      </c>
      <c r="AI1937" s="53" t="s">
        <v>80</v>
      </c>
      <c r="AJ1937" s="79">
        <v>5.8479999999999996E-5</v>
      </c>
      <c r="AK1937" s="57">
        <f t="shared" si="54"/>
        <v>4</v>
      </c>
    </row>
    <row r="1938" spans="28:37" x14ac:dyDescent="0.25">
      <c r="AB1938" s="60">
        <v>2025</v>
      </c>
      <c r="AC1938" s="53" t="s">
        <v>60</v>
      </c>
      <c r="AD1938" s="53" t="s">
        <v>38</v>
      </c>
      <c r="AE1938" s="79">
        <v>0.92790000000000006</v>
      </c>
      <c r="AG1938" s="60">
        <v>2019</v>
      </c>
      <c r="AH1938" s="53" t="s">
        <v>48</v>
      </c>
      <c r="AI1938" s="53" t="s">
        <v>80</v>
      </c>
      <c r="AJ1938" s="79">
        <v>5.889E-5</v>
      </c>
      <c r="AK1938" s="57">
        <f t="shared" si="54"/>
        <v>5</v>
      </c>
    </row>
    <row r="1939" spans="28:37" x14ac:dyDescent="0.25">
      <c r="AB1939" s="60">
        <v>2025</v>
      </c>
      <c r="AC1939" s="53" t="s">
        <v>60</v>
      </c>
      <c r="AD1939" s="53" t="s">
        <v>42</v>
      </c>
      <c r="AE1939" s="79">
        <v>0.1812</v>
      </c>
      <c r="AG1939" s="60">
        <v>2019</v>
      </c>
      <c r="AH1939" s="53" t="s">
        <v>52</v>
      </c>
      <c r="AI1939" s="53" t="s">
        <v>80</v>
      </c>
      <c r="AJ1939" s="79">
        <v>5.8090000000000001E-5</v>
      </c>
      <c r="AK1939" s="57">
        <f t="shared" si="54"/>
        <v>6</v>
      </c>
    </row>
    <row r="1940" spans="28:37" x14ac:dyDescent="0.25">
      <c r="AB1940" s="60">
        <v>2025</v>
      </c>
      <c r="AC1940" s="53" t="s">
        <v>60</v>
      </c>
      <c r="AD1940" s="53" t="s">
        <v>50</v>
      </c>
      <c r="AE1940" s="79">
        <v>0.16600000000000001</v>
      </c>
      <c r="AG1940" s="60">
        <v>2019</v>
      </c>
      <c r="AH1940" s="53" t="s">
        <v>56</v>
      </c>
      <c r="AI1940" s="53" t="s">
        <v>80</v>
      </c>
      <c r="AJ1940" s="79">
        <v>5.8940000000000002E-5</v>
      </c>
      <c r="AK1940" s="57">
        <f t="shared" si="54"/>
        <v>7</v>
      </c>
    </row>
    <row r="1941" spans="28:37" x14ac:dyDescent="0.25">
      <c r="AB1941" s="60">
        <v>2025</v>
      </c>
      <c r="AC1941" s="53" t="s">
        <v>60</v>
      </c>
      <c r="AD1941" s="53" t="s">
        <v>54</v>
      </c>
      <c r="AE1941" s="79">
        <v>1.4555E-2</v>
      </c>
      <c r="AG1941" s="60">
        <v>2019</v>
      </c>
      <c r="AH1941" s="53" t="s">
        <v>58</v>
      </c>
      <c r="AI1941" s="53" t="s">
        <v>80</v>
      </c>
      <c r="AJ1941" s="79">
        <v>5.9890000000000004E-5</v>
      </c>
      <c r="AK1941" s="57">
        <f t="shared" si="54"/>
        <v>8</v>
      </c>
    </row>
    <row r="1942" spans="28:37" x14ac:dyDescent="0.25">
      <c r="AB1942" s="60">
        <v>2025</v>
      </c>
      <c r="AC1942" s="53" t="s">
        <v>60</v>
      </c>
      <c r="AD1942" s="53" t="s">
        <v>57</v>
      </c>
      <c r="AE1942" s="79">
        <v>7.7340000000000002E-5</v>
      </c>
      <c r="AG1942" s="60">
        <v>2019</v>
      </c>
      <c r="AH1942" s="53" t="s">
        <v>60</v>
      </c>
      <c r="AI1942" s="53" t="s">
        <v>80</v>
      </c>
      <c r="AJ1942" s="79">
        <v>5.9540000000000003E-5</v>
      </c>
      <c r="AK1942" s="57">
        <f t="shared" si="54"/>
        <v>9</v>
      </c>
    </row>
    <row r="1943" spans="28:37" x14ac:dyDescent="0.25">
      <c r="AB1943" s="60">
        <v>2025</v>
      </c>
      <c r="AC1943" s="53" t="s">
        <v>60</v>
      </c>
      <c r="AD1943" s="53" t="s">
        <v>59</v>
      </c>
      <c r="AE1943" s="79">
        <v>8.6940000000000003E-3</v>
      </c>
      <c r="AG1943" s="60">
        <v>2019</v>
      </c>
      <c r="AH1943" s="53" t="s">
        <v>62</v>
      </c>
      <c r="AI1943" s="53" t="s">
        <v>80</v>
      </c>
      <c r="AJ1943" s="79">
        <v>5.8640000000000001E-5</v>
      </c>
      <c r="AK1943" s="57">
        <f t="shared" si="54"/>
        <v>10</v>
      </c>
    </row>
    <row r="1944" spans="28:37" x14ac:dyDescent="0.25">
      <c r="AB1944" s="60">
        <v>2025</v>
      </c>
      <c r="AC1944" s="53" t="s">
        <v>60</v>
      </c>
      <c r="AD1944" s="53" t="s">
        <v>61</v>
      </c>
      <c r="AE1944" s="79">
        <v>9.2000000000000003E-4</v>
      </c>
      <c r="AG1944" s="60">
        <v>2019</v>
      </c>
      <c r="AH1944" s="53" t="s">
        <v>65</v>
      </c>
      <c r="AI1944" s="53" t="s">
        <v>80</v>
      </c>
      <c r="AJ1944" s="79">
        <v>5.893E-5</v>
      </c>
      <c r="AK1944" s="57">
        <f t="shared" si="54"/>
        <v>11</v>
      </c>
    </row>
    <row r="1945" spans="28:37" x14ac:dyDescent="0.25">
      <c r="AB1945" s="60">
        <v>2025</v>
      </c>
      <c r="AC1945" s="53" t="s">
        <v>60</v>
      </c>
      <c r="AD1945" s="53" t="s">
        <v>64</v>
      </c>
      <c r="AE1945" s="79">
        <v>0.30630000000000002</v>
      </c>
      <c r="AG1945" s="60">
        <v>2019</v>
      </c>
      <c r="AH1945" s="53" t="s">
        <v>11</v>
      </c>
      <c r="AI1945" s="53" t="s">
        <v>80</v>
      </c>
      <c r="AJ1945" s="79">
        <v>5.8139999999999996E-5</v>
      </c>
      <c r="AK1945" s="57">
        <f t="shared" si="54"/>
        <v>12</v>
      </c>
    </row>
    <row r="1946" spans="28:37" x14ac:dyDescent="0.25">
      <c r="AB1946" s="60">
        <v>2025</v>
      </c>
      <c r="AC1946" s="53" t="s">
        <v>60</v>
      </c>
      <c r="AD1946" s="53" t="s">
        <v>66</v>
      </c>
      <c r="AE1946" s="79">
        <v>4.2342000000000005E-2</v>
      </c>
      <c r="AG1946" s="60">
        <v>2020</v>
      </c>
      <c r="AH1946" s="53" t="s">
        <v>8</v>
      </c>
      <c r="AI1946" s="53" t="s">
        <v>80</v>
      </c>
      <c r="AJ1946" s="80">
        <v>5.8640000000000001E-5</v>
      </c>
      <c r="AK1946" s="57">
        <f t="shared" si="54"/>
        <v>1</v>
      </c>
    </row>
    <row r="1947" spans="28:37" x14ac:dyDescent="0.25">
      <c r="AB1947" s="60">
        <v>2025</v>
      </c>
      <c r="AC1947" s="53" t="s">
        <v>60</v>
      </c>
      <c r="AD1947" s="53" t="s">
        <v>67</v>
      </c>
      <c r="AE1947" s="79">
        <v>0.74760000000000004</v>
      </c>
      <c r="AG1947" s="60">
        <v>2020</v>
      </c>
      <c r="AH1947" s="53" t="s">
        <v>36</v>
      </c>
      <c r="AI1947" s="53" t="s">
        <v>80</v>
      </c>
      <c r="AJ1947" s="80">
        <v>6.0150000000000005E-5</v>
      </c>
      <c r="AK1947" s="57">
        <f t="shared" si="54"/>
        <v>2</v>
      </c>
    </row>
    <row r="1948" spans="28:37" x14ac:dyDescent="0.25">
      <c r="AB1948" s="60">
        <v>2025</v>
      </c>
      <c r="AC1948" s="53" t="s">
        <v>60</v>
      </c>
      <c r="AD1948" s="53" t="s">
        <v>69</v>
      </c>
      <c r="AE1948" s="79">
        <v>2.2161E-2</v>
      </c>
      <c r="AG1948" s="60">
        <v>2020</v>
      </c>
      <c r="AH1948" s="53" t="s">
        <v>40</v>
      </c>
      <c r="AI1948" s="53" t="s">
        <v>80</v>
      </c>
      <c r="AJ1948" s="80">
        <v>6.0319999999999998E-5</v>
      </c>
      <c r="AK1948" s="57">
        <f t="shared" si="54"/>
        <v>3</v>
      </c>
    </row>
    <row r="1949" spans="28:37" x14ac:dyDescent="0.25">
      <c r="AB1949" s="60">
        <v>2025</v>
      </c>
      <c r="AC1949" s="53" t="s">
        <v>60</v>
      </c>
      <c r="AD1949" s="53" t="s">
        <v>73</v>
      </c>
      <c r="AE1949" s="79">
        <v>0.3543</v>
      </c>
      <c r="AG1949" s="60">
        <v>2020</v>
      </c>
      <c r="AH1949" s="53" t="s">
        <v>44</v>
      </c>
      <c r="AI1949" s="53" t="s">
        <v>80</v>
      </c>
      <c r="AJ1949" s="80">
        <v>6.0219999999999996E-5</v>
      </c>
      <c r="AK1949" s="57">
        <f t="shared" si="54"/>
        <v>4</v>
      </c>
    </row>
    <row r="1950" spans="28:37" x14ac:dyDescent="0.25">
      <c r="AB1950" s="60">
        <v>2025</v>
      </c>
      <c r="AC1950" s="53" t="s">
        <v>60</v>
      </c>
      <c r="AD1950" s="53" t="s">
        <v>75</v>
      </c>
      <c r="AE1950" s="79">
        <v>0.34429999999999999</v>
      </c>
      <c r="AG1950" s="60">
        <v>2020</v>
      </c>
      <c r="AH1950" s="53" t="s">
        <v>48</v>
      </c>
      <c r="AI1950" s="53" t="s">
        <v>80</v>
      </c>
      <c r="AJ1950" s="79">
        <v>6.0749999999999999E-5</v>
      </c>
      <c r="AK1950" s="57">
        <f t="shared" si="54"/>
        <v>5</v>
      </c>
    </row>
    <row r="1951" spans="28:37" x14ac:dyDescent="0.25">
      <c r="AB1951" s="60">
        <v>2025</v>
      </c>
      <c r="AC1951" s="53" t="s">
        <v>60</v>
      </c>
      <c r="AD1951" s="53" t="s">
        <v>76</v>
      </c>
      <c r="AE1951" s="79">
        <v>1.6194999999999999</v>
      </c>
      <c r="AG1951" s="60">
        <v>2020</v>
      </c>
      <c r="AH1951" s="53" t="s">
        <v>52</v>
      </c>
      <c r="AI1951" s="53" t="s">
        <v>80</v>
      </c>
      <c r="AJ1951" s="80">
        <v>6.0040000000000001E-5</v>
      </c>
      <c r="AK1951" s="57">
        <f t="shared" si="54"/>
        <v>6</v>
      </c>
    </row>
    <row r="1952" spans="28:37" x14ac:dyDescent="0.25">
      <c r="AB1952" s="60">
        <v>2025</v>
      </c>
      <c r="AC1952" s="53" t="s">
        <v>60</v>
      </c>
      <c r="AD1952" s="53" t="s">
        <v>78</v>
      </c>
      <c r="AE1952" s="79">
        <v>3.9909E-2</v>
      </c>
      <c r="AG1952" s="60">
        <v>2020</v>
      </c>
      <c r="AH1952" s="53" t="s">
        <v>56</v>
      </c>
      <c r="AI1952" s="53" t="s">
        <v>80</v>
      </c>
      <c r="AJ1952" s="79">
        <v>5.9329999999999996E-5</v>
      </c>
      <c r="AK1952" s="57">
        <f t="shared" si="54"/>
        <v>7</v>
      </c>
    </row>
    <row r="1953" spans="28:37" x14ac:dyDescent="0.25">
      <c r="AB1953" s="60">
        <v>2025</v>
      </c>
      <c r="AC1953" s="53" t="s">
        <v>60</v>
      </c>
      <c r="AD1953" s="53" t="s">
        <v>79</v>
      </c>
      <c r="AE1953" s="79">
        <v>0.35159999999999997</v>
      </c>
      <c r="AG1953" s="60">
        <v>2020</v>
      </c>
      <c r="AH1953" s="53" t="s">
        <v>58</v>
      </c>
      <c r="AI1953" s="53" t="s">
        <v>80</v>
      </c>
      <c r="AJ1953" s="79">
        <v>5.8589999999999993E-5</v>
      </c>
      <c r="AK1953" s="57">
        <f t="shared" si="54"/>
        <v>8</v>
      </c>
    </row>
    <row r="1954" spans="28:37" x14ac:dyDescent="0.25">
      <c r="AB1954" s="60">
        <v>2025</v>
      </c>
      <c r="AC1954" s="53" t="s">
        <v>60</v>
      </c>
      <c r="AD1954" s="53" t="s">
        <v>80</v>
      </c>
      <c r="AE1954" s="79">
        <v>4.8869999999999998E-5</v>
      </c>
      <c r="AG1954" s="60">
        <v>2020</v>
      </c>
      <c r="AH1954" s="53" t="s">
        <v>60</v>
      </c>
      <c r="AI1954" s="53" t="s">
        <v>80</v>
      </c>
      <c r="AJ1954" s="79">
        <v>5.906E-5</v>
      </c>
      <c r="AK1954" s="57">
        <f t="shared" si="54"/>
        <v>9</v>
      </c>
    </row>
    <row r="1955" spans="28:37" x14ac:dyDescent="0.25">
      <c r="AB1955" s="60">
        <v>2025</v>
      </c>
      <c r="AC1955" s="53" t="s">
        <v>62</v>
      </c>
      <c r="AD1955" s="53" t="s">
        <v>46</v>
      </c>
      <c r="AE1955" s="79">
        <v>1.5037</v>
      </c>
      <c r="AG1955" s="60">
        <v>2020</v>
      </c>
      <c r="AH1955" s="53" t="s">
        <v>62</v>
      </c>
      <c r="AI1955" s="53" t="s">
        <v>80</v>
      </c>
      <c r="AJ1955" s="79">
        <v>5.8820000000000003E-5</v>
      </c>
      <c r="AK1955" s="57">
        <f t="shared" si="54"/>
        <v>10</v>
      </c>
    </row>
    <row r="1956" spans="28:37" x14ac:dyDescent="0.25">
      <c r="AB1956" s="60">
        <v>2025</v>
      </c>
      <c r="AC1956" s="53" t="s">
        <v>62</v>
      </c>
      <c r="AD1956" s="53" t="s">
        <v>71</v>
      </c>
      <c r="AE1956" s="79">
        <v>1.7098</v>
      </c>
      <c r="AG1956" s="60">
        <v>2020</v>
      </c>
      <c r="AH1956" s="53" t="s">
        <v>65</v>
      </c>
      <c r="AI1956" s="53" t="s">
        <v>80</v>
      </c>
      <c r="AJ1956" s="79">
        <v>5.7779999999999999E-5</v>
      </c>
      <c r="AK1956" s="57">
        <f t="shared" si="54"/>
        <v>11</v>
      </c>
    </row>
    <row r="1957" spans="28:37" x14ac:dyDescent="0.25">
      <c r="AB1957" s="60">
        <v>2025</v>
      </c>
      <c r="AC1957" s="53" t="s">
        <v>62</v>
      </c>
      <c r="AD1957" s="53" t="s">
        <v>5</v>
      </c>
      <c r="AE1957" s="79">
        <v>1.3001</v>
      </c>
      <c r="AG1957" s="60">
        <v>2020</v>
      </c>
      <c r="AH1957" s="53" t="s">
        <v>11</v>
      </c>
      <c r="AI1957" s="53" t="s">
        <v>80</v>
      </c>
      <c r="AJ1957" s="79">
        <v>5.7270000000000006E-5</v>
      </c>
      <c r="AK1957" s="57">
        <f t="shared" si="54"/>
        <v>12</v>
      </c>
    </row>
    <row r="1958" spans="28:37" x14ac:dyDescent="0.25">
      <c r="AB1958" s="60">
        <v>2025</v>
      </c>
      <c r="AC1958" s="53" t="s">
        <v>62</v>
      </c>
      <c r="AD1958" s="53" t="s">
        <v>33</v>
      </c>
      <c r="AE1958" s="79">
        <v>0.85150000000000003</v>
      </c>
      <c r="AG1958" s="60">
        <v>2021</v>
      </c>
      <c r="AH1958" s="53" t="s">
        <v>8</v>
      </c>
      <c r="AI1958" s="53" t="s">
        <v>80</v>
      </c>
      <c r="AJ1958" s="81">
        <v>5.7739999999999999E-5</v>
      </c>
      <c r="AK1958" s="57">
        <f t="shared" si="54"/>
        <v>1</v>
      </c>
    </row>
    <row r="1959" spans="28:37" x14ac:dyDescent="0.25">
      <c r="AB1959" s="60">
        <v>2025</v>
      </c>
      <c r="AC1959" s="53" t="s">
        <v>62</v>
      </c>
      <c r="AD1959" s="53" t="s">
        <v>38</v>
      </c>
      <c r="AE1959" s="79">
        <v>0.9294</v>
      </c>
      <c r="AG1959" s="60">
        <v>2021</v>
      </c>
      <c r="AH1959" s="53" t="s">
        <v>36</v>
      </c>
      <c r="AI1959" s="53" t="s">
        <v>80</v>
      </c>
      <c r="AJ1959" s="81">
        <v>5.7689999999999998E-5</v>
      </c>
      <c r="AK1959" s="57">
        <f t="shared" si="54"/>
        <v>2</v>
      </c>
    </row>
    <row r="1960" spans="28:37" x14ac:dyDescent="0.25">
      <c r="AB1960" s="60">
        <v>2025</v>
      </c>
      <c r="AC1960" s="53" t="s">
        <v>62</v>
      </c>
      <c r="AD1960" s="53" t="s">
        <v>42</v>
      </c>
      <c r="AE1960" s="79">
        <v>0.18280000000000002</v>
      </c>
      <c r="AG1960" s="60">
        <v>2021</v>
      </c>
      <c r="AH1960" s="53" t="s">
        <v>40</v>
      </c>
      <c r="AI1960" s="53" t="s">
        <v>80</v>
      </c>
      <c r="AJ1960" s="81">
        <v>5.838E-5</v>
      </c>
      <c r="AK1960" s="57">
        <f t="shared" si="54"/>
        <v>3</v>
      </c>
    </row>
    <row r="1961" spans="28:37" x14ac:dyDescent="0.25">
      <c r="AB1961" s="60">
        <v>2025</v>
      </c>
      <c r="AC1961" s="53" t="s">
        <v>62</v>
      </c>
      <c r="AD1961" s="53" t="s">
        <v>50</v>
      </c>
      <c r="AE1961" s="79">
        <v>0.16739999999999999</v>
      </c>
      <c r="AG1961" s="60">
        <v>2021</v>
      </c>
      <c r="AH1961" s="53" t="s">
        <v>44</v>
      </c>
      <c r="AI1961" s="53" t="s">
        <v>80</v>
      </c>
      <c r="AJ1961" s="81">
        <v>5.753E-5</v>
      </c>
      <c r="AK1961" s="57">
        <f t="shared" si="54"/>
        <v>4</v>
      </c>
    </row>
    <row r="1962" spans="28:37" x14ac:dyDescent="0.25">
      <c r="AB1962" s="60">
        <v>2025</v>
      </c>
      <c r="AC1962" s="53" t="s">
        <v>62</v>
      </c>
      <c r="AD1962" s="53" t="s">
        <v>54</v>
      </c>
      <c r="AE1962" s="79">
        <v>1.4672000000000001E-2</v>
      </c>
      <c r="AG1962" s="60">
        <v>2021</v>
      </c>
      <c r="AH1962" s="53" t="s">
        <v>48</v>
      </c>
      <c r="AI1962" s="53" t="s">
        <v>80</v>
      </c>
      <c r="AJ1962" s="81">
        <v>5.7390000000000004E-5</v>
      </c>
      <c r="AK1962" s="57">
        <f t="shared" si="54"/>
        <v>5</v>
      </c>
    </row>
    <row r="1963" spans="28:37" x14ac:dyDescent="0.25">
      <c r="AB1963" s="60">
        <v>2025</v>
      </c>
      <c r="AC1963" s="53" t="s">
        <v>62</v>
      </c>
      <c r="AD1963" s="53" t="s">
        <v>57</v>
      </c>
      <c r="AE1963" s="79">
        <v>7.818E-5</v>
      </c>
      <c r="AG1963" s="60">
        <v>2021</v>
      </c>
      <c r="AH1963" s="53" t="s">
        <v>52</v>
      </c>
      <c r="AI1963" s="53" t="s">
        <v>80</v>
      </c>
      <c r="AJ1963" s="81">
        <v>5.8389999999999995E-5</v>
      </c>
      <c r="AK1963" s="57">
        <f t="shared" si="54"/>
        <v>6</v>
      </c>
    </row>
    <row r="1964" spans="28:37" x14ac:dyDescent="0.25">
      <c r="AB1964" s="60">
        <v>2025</v>
      </c>
      <c r="AC1964" s="53" t="s">
        <v>62</v>
      </c>
      <c r="AD1964" s="53" t="s">
        <v>59</v>
      </c>
      <c r="AE1964" s="79">
        <v>8.4390000000000003E-3</v>
      </c>
      <c r="AG1964" s="60">
        <v>2021</v>
      </c>
      <c r="AH1964" s="53" t="s">
        <v>56</v>
      </c>
      <c r="AI1964" s="53" t="s">
        <v>80</v>
      </c>
      <c r="AJ1964" s="80">
        <v>5.8960000000000005E-5</v>
      </c>
      <c r="AK1964" s="57">
        <f t="shared" si="54"/>
        <v>7</v>
      </c>
    </row>
    <row r="1965" spans="28:37" x14ac:dyDescent="0.25">
      <c r="AB1965" s="60">
        <v>2025</v>
      </c>
      <c r="AC1965" s="53" t="s">
        <v>62</v>
      </c>
      <c r="AD1965" s="53" t="s">
        <v>61</v>
      </c>
      <c r="AE1965" s="79">
        <v>9.1100000000000003E-4</v>
      </c>
      <c r="AG1965" s="60">
        <v>2021</v>
      </c>
      <c r="AH1965" s="53" t="s">
        <v>58</v>
      </c>
      <c r="AI1965" s="53" t="s">
        <v>80</v>
      </c>
      <c r="AJ1965" s="80">
        <v>5.9009999999999999E-5</v>
      </c>
      <c r="AK1965" s="57">
        <f t="shared" si="54"/>
        <v>8</v>
      </c>
    </row>
    <row r="1966" spans="28:37" x14ac:dyDescent="0.25">
      <c r="AB1966" s="60">
        <v>2025</v>
      </c>
      <c r="AC1966" s="53" t="s">
        <v>62</v>
      </c>
      <c r="AD1966" s="53" t="s">
        <v>64</v>
      </c>
      <c r="AE1966" s="79">
        <v>0.31010000000000004</v>
      </c>
      <c r="AG1966" s="60">
        <v>2021</v>
      </c>
      <c r="AH1966" s="53" t="s">
        <v>60</v>
      </c>
      <c r="AI1966" s="53" t="s">
        <v>80</v>
      </c>
      <c r="AJ1966" s="80">
        <v>5.9800000000000003E-5</v>
      </c>
      <c r="AK1966" s="57">
        <f t="shared" si="54"/>
        <v>9</v>
      </c>
    </row>
    <row r="1967" spans="28:37" x14ac:dyDescent="0.25">
      <c r="AB1967" s="60">
        <v>2025</v>
      </c>
      <c r="AC1967" s="53" t="s">
        <v>62</v>
      </c>
      <c r="AD1967" s="53" t="s">
        <v>66</v>
      </c>
      <c r="AE1967" s="79">
        <v>4.2319000000000002E-2</v>
      </c>
      <c r="AG1967" s="60">
        <v>2021</v>
      </c>
      <c r="AH1967" s="53" t="s">
        <v>62</v>
      </c>
      <c r="AI1967" s="53" t="s">
        <v>80</v>
      </c>
      <c r="AJ1967" s="80">
        <v>5.9090000000000005E-5</v>
      </c>
      <c r="AK1967" s="57">
        <f t="shared" si="54"/>
        <v>10</v>
      </c>
    </row>
    <row r="1968" spans="28:37" x14ac:dyDescent="0.25">
      <c r="AB1968" s="60">
        <v>2025</v>
      </c>
      <c r="AC1968" s="53" t="s">
        <v>62</v>
      </c>
      <c r="AD1968" s="53" t="s">
        <v>67</v>
      </c>
      <c r="AE1968" s="79">
        <v>0.74519999999999997</v>
      </c>
      <c r="AG1968" s="60">
        <v>2021</v>
      </c>
      <c r="AH1968" s="53" t="s">
        <v>65</v>
      </c>
      <c r="AI1968" s="53" t="s">
        <v>80</v>
      </c>
      <c r="AJ1968" s="80">
        <v>6.0219999999999996E-5</v>
      </c>
      <c r="AK1968" s="57">
        <f t="shared" si="54"/>
        <v>11</v>
      </c>
    </row>
    <row r="1969" spans="28:37" x14ac:dyDescent="0.25">
      <c r="AB1969" s="60">
        <v>2025</v>
      </c>
      <c r="AC1969" s="53" t="s">
        <v>62</v>
      </c>
      <c r="AD1969" s="53" t="s">
        <v>69</v>
      </c>
      <c r="AE1969" s="79">
        <v>2.2086999999999999E-2</v>
      </c>
      <c r="AG1969" s="60">
        <v>2021</v>
      </c>
      <c r="AH1969" s="53" t="s">
        <v>11</v>
      </c>
      <c r="AI1969" s="53" t="s">
        <v>80</v>
      </c>
      <c r="AJ1969" s="80">
        <v>5.931E-5</v>
      </c>
      <c r="AK1969" s="57">
        <f t="shared" si="54"/>
        <v>12</v>
      </c>
    </row>
    <row r="1970" spans="28:37" x14ac:dyDescent="0.25">
      <c r="AB1970" s="60">
        <v>2025</v>
      </c>
      <c r="AC1970" s="53" t="s">
        <v>62</v>
      </c>
      <c r="AD1970" s="53" t="s">
        <v>73</v>
      </c>
      <c r="AE1970" s="79">
        <v>0.35670000000000002</v>
      </c>
      <c r="AG1970" s="60">
        <v>2022</v>
      </c>
      <c r="AH1970" s="53" t="s">
        <v>8</v>
      </c>
      <c r="AI1970" s="53" t="s">
        <v>80</v>
      </c>
      <c r="AJ1970" s="80">
        <v>5.9849999999999998E-5</v>
      </c>
      <c r="AK1970" s="57">
        <f t="shared" si="54"/>
        <v>1</v>
      </c>
    </row>
    <row r="1971" spans="28:37" x14ac:dyDescent="0.25">
      <c r="AB1971" s="60">
        <v>2025</v>
      </c>
      <c r="AC1971" s="53" t="s">
        <v>62</v>
      </c>
      <c r="AD1971" s="53" t="s">
        <v>75</v>
      </c>
      <c r="AE1971" s="79">
        <v>0.34670000000000001</v>
      </c>
      <c r="AG1971" s="60">
        <v>2022</v>
      </c>
      <c r="AH1971" s="53" t="s">
        <v>36</v>
      </c>
      <c r="AI1971" s="53" t="s">
        <v>80</v>
      </c>
      <c r="AJ1971" s="80">
        <v>5.9589999999999997E-5</v>
      </c>
      <c r="AK1971" s="57">
        <f t="shared" si="54"/>
        <v>2</v>
      </c>
    </row>
    <row r="1972" spans="28:37" x14ac:dyDescent="0.25">
      <c r="AB1972" s="60">
        <v>2025</v>
      </c>
      <c r="AC1972" s="53" t="s">
        <v>62</v>
      </c>
      <c r="AD1972" s="53" t="s">
        <v>76</v>
      </c>
      <c r="AE1972" s="79">
        <v>1.6211000000000002</v>
      </c>
      <c r="AG1972" s="60">
        <v>2022</v>
      </c>
      <c r="AH1972" s="53" t="s">
        <v>40</v>
      </c>
      <c r="AI1972" s="53" t="s">
        <v>80</v>
      </c>
      <c r="AJ1972" s="80">
        <v>5.927E-5</v>
      </c>
      <c r="AK1972" s="57">
        <f t="shared" si="54"/>
        <v>3</v>
      </c>
    </row>
    <row r="1973" spans="28:37" x14ac:dyDescent="0.25">
      <c r="AB1973" s="60">
        <v>2025</v>
      </c>
      <c r="AC1973" s="53" t="s">
        <v>62</v>
      </c>
      <c r="AD1973" s="53" t="s">
        <v>78</v>
      </c>
      <c r="AE1973" s="79">
        <v>4.0187E-2</v>
      </c>
      <c r="AG1973" s="60">
        <v>2022</v>
      </c>
      <c r="AH1973" s="53" t="s">
        <v>44</v>
      </c>
      <c r="AI1973" s="53" t="s">
        <v>80</v>
      </c>
      <c r="AJ1973" s="80">
        <v>6.0299999999999995E-5</v>
      </c>
      <c r="AK1973" s="57">
        <f t="shared" si="54"/>
        <v>4</v>
      </c>
    </row>
    <row r="1974" spans="28:37" x14ac:dyDescent="0.25">
      <c r="AB1974" s="60">
        <v>2025</v>
      </c>
      <c r="AC1974" s="53" t="s">
        <v>62</v>
      </c>
      <c r="AD1974" s="53" t="s">
        <v>79</v>
      </c>
      <c r="AE1974" s="79">
        <v>0.35389999999999999</v>
      </c>
      <c r="AG1974" s="60">
        <v>2022</v>
      </c>
      <c r="AH1974" s="53" t="s">
        <v>48</v>
      </c>
      <c r="AI1974" s="53" t="s">
        <v>80</v>
      </c>
      <c r="AJ1974" s="80">
        <v>5.9070000000000002E-5</v>
      </c>
      <c r="AK1974" s="57">
        <f t="shared" si="54"/>
        <v>5</v>
      </c>
    </row>
    <row r="1975" spans="28:37" x14ac:dyDescent="0.25">
      <c r="AB1975" s="60">
        <v>2025</v>
      </c>
      <c r="AC1975" s="53" t="s">
        <v>62</v>
      </c>
      <c r="AD1975" s="53" t="s">
        <v>80</v>
      </c>
      <c r="AE1975" s="79">
        <v>4.9420000000000005E-5</v>
      </c>
      <c r="AG1975" s="60">
        <v>2022</v>
      </c>
      <c r="AH1975" s="53" t="s">
        <v>52</v>
      </c>
      <c r="AI1975" s="53" t="s">
        <v>80</v>
      </c>
      <c r="AJ1975" s="80">
        <v>5.9769999999999999E-5</v>
      </c>
      <c r="AK1975" s="57">
        <f t="shared" si="54"/>
        <v>6</v>
      </c>
    </row>
    <row r="1976" spans="28:37" x14ac:dyDescent="0.25">
      <c r="AB1976" s="60">
        <v>2025</v>
      </c>
      <c r="AC1976" s="53" t="s">
        <v>65</v>
      </c>
      <c r="AD1976" s="53" t="s">
        <v>46</v>
      </c>
      <c r="AE1976" s="79">
        <v>1.5024999999999999</v>
      </c>
      <c r="AG1976" s="60">
        <v>2022</v>
      </c>
      <c r="AH1976" s="53" t="s">
        <v>56</v>
      </c>
      <c r="AI1976" s="53" t="s">
        <v>80</v>
      </c>
      <c r="AJ1976" s="80">
        <v>5.9020000000000001E-5</v>
      </c>
      <c r="AK1976" s="57">
        <f t="shared" si="54"/>
        <v>7</v>
      </c>
    </row>
    <row r="1977" spans="28:37" x14ac:dyDescent="0.25">
      <c r="AB1977" s="60">
        <v>2025</v>
      </c>
      <c r="AC1977" s="53" t="s">
        <v>65</v>
      </c>
      <c r="AD1977" s="53" t="s">
        <v>71</v>
      </c>
      <c r="AE1977" s="79">
        <v>1.7161999999999999</v>
      </c>
      <c r="AG1977" s="60">
        <v>2022</v>
      </c>
      <c r="AH1977" s="53" t="s">
        <v>58</v>
      </c>
      <c r="AI1977" s="53" t="s">
        <v>80</v>
      </c>
      <c r="AJ1977" s="80">
        <v>5.9439999999999993E-5</v>
      </c>
      <c r="AK1977" s="57">
        <f t="shared" si="54"/>
        <v>8</v>
      </c>
    </row>
    <row r="1978" spans="28:37" x14ac:dyDescent="0.25">
      <c r="AB1978" s="60">
        <v>2025</v>
      </c>
      <c r="AC1978" s="53" t="s">
        <v>65</v>
      </c>
      <c r="AD1978" s="53" t="s">
        <v>5</v>
      </c>
      <c r="AE1978" s="79">
        <v>1.2965</v>
      </c>
      <c r="AG1978" s="60">
        <v>2022</v>
      </c>
      <c r="AH1978" s="53" t="s">
        <v>60</v>
      </c>
      <c r="AI1978" s="53" t="s">
        <v>80</v>
      </c>
      <c r="AJ1978" s="80">
        <v>6.0069999999999999E-5</v>
      </c>
      <c r="AK1978" s="57">
        <f t="shared" si="54"/>
        <v>9</v>
      </c>
    </row>
    <row r="1979" spans="28:37" x14ac:dyDescent="0.25">
      <c r="AB1979" s="60">
        <v>2025</v>
      </c>
      <c r="AC1979" s="53" t="s">
        <v>65</v>
      </c>
      <c r="AD1979" s="53" t="s">
        <v>33</v>
      </c>
      <c r="AE1979" s="79">
        <v>0.84709999999999996</v>
      </c>
      <c r="AG1979" s="60">
        <v>2022</v>
      </c>
      <c r="AH1979" s="53" t="s">
        <v>62</v>
      </c>
      <c r="AI1979" s="53" t="s">
        <v>80</v>
      </c>
      <c r="AJ1979" s="80">
        <v>5.6790000000000003E-5</v>
      </c>
      <c r="AK1979" s="57">
        <f t="shared" si="54"/>
        <v>10</v>
      </c>
    </row>
    <row r="1980" spans="28:37" x14ac:dyDescent="0.25">
      <c r="AB1980" s="60">
        <v>2025</v>
      </c>
      <c r="AC1980" s="53" t="s">
        <v>65</v>
      </c>
      <c r="AD1980" s="53" t="s">
        <v>38</v>
      </c>
      <c r="AE1980" s="79">
        <v>0.92390000000000005</v>
      </c>
      <c r="AG1980" s="60">
        <v>2022</v>
      </c>
      <c r="AH1980" s="53" t="s">
        <v>65</v>
      </c>
      <c r="AI1980" s="53" t="s">
        <v>80</v>
      </c>
      <c r="AJ1980" s="80">
        <v>5.5680000000000002E-5</v>
      </c>
      <c r="AK1980" s="57">
        <f t="shared" si="54"/>
        <v>11</v>
      </c>
    </row>
    <row r="1981" spans="28:37" x14ac:dyDescent="0.25">
      <c r="AB1981" s="60">
        <v>2025</v>
      </c>
      <c r="AC1981" s="53" t="s">
        <v>65</v>
      </c>
      <c r="AD1981" s="53" t="s">
        <v>42</v>
      </c>
      <c r="AE1981" s="79">
        <v>0.1832</v>
      </c>
      <c r="AG1981" s="60">
        <v>2022</v>
      </c>
      <c r="AH1981" s="53" t="s">
        <v>11</v>
      </c>
      <c r="AI1981" s="53" t="s">
        <v>80</v>
      </c>
      <c r="AJ1981" s="79">
        <v>5.7039999999999996E-5</v>
      </c>
      <c r="AK1981" s="57">
        <f t="shared" si="54"/>
        <v>12</v>
      </c>
    </row>
    <row r="1982" spans="28:37" x14ac:dyDescent="0.25">
      <c r="AB1982" s="60">
        <v>2025</v>
      </c>
      <c r="AC1982" s="53" t="s">
        <v>65</v>
      </c>
      <c r="AD1982" s="53" t="s">
        <v>50</v>
      </c>
      <c r="AE1982" s="79">
        <v>0.1666</v>
      </c>
      <c r="AG1982" s="60">
        <v>2023</v>
      </c>
      <c r="AH1982" s="53" t="s">
        <v>8</v>
      </c>
      <c r="AI1982" s="53" t="s">
        <v>80</v>
      </c>
      <c r="AJ1982" s="80">
        <v>5.605E-5</v>
      </c>
      <c r="AK1982" s="57">
        <f t="shared" si="54"/>
        <v>1</v>
      </c>
    </row>
    <row r="1983" spans="28:37" x14ac:dyDescent="0.25">
      <c r="AB1983" s="60">
        <v>2025</v>
      </c>
      <c r="AC1983" s="53" t="s">
        <v>65</v>
      </c>
      <c r="AD1983" s="53" t="s">
        <v>54</v>
      </c>
      <c r="AE1983" s="79">
        <v>1.4495000000000001E-2</v>
      </c>
      <c r="AG1983" s="60">
        <v>2023</v>
      </c>
      <c r="AH1983" s="53" t="s">
        <v>36</v>
      </c>
      <c r="AI1983" s="53" t="s">
        <v>80</v>
      </c>
      <c r="AJ1983" s="80">
        <v>5.6680000000000006E-5</v>
      </c>
      <c r="AK1983" s="57">
        <f t="shared" si="54"/>
        <v>2</v>
      </c>
    </row>
    <row r="1984" spans="28:37" x14ac:dyDescent="0.25">
      <c r="AB1984" s="60">
        <v>2025</v>
      </c>
      <c r="AC1984" s="53" t="s">
        <v>65</v>
      </c>
      <c r="AD1984" s="53" t="s">
        <v>57</v>
      </c>
      <c r="AE1984" s="79">
        <v>7.784E-5</v>
      </c>
      <c r="AG1984" s="60">
        <v>2023</v>
      </c>
      <c r="AH1984" s="53" t="s">
        <v>40</v>
      </c>
      <c r="AI1984" s="53" t="s">
        <v>80</v>
      </c>
      <c r="AJ1984" s="80">
        <v>5.6439999999999995E-5</v>
      </c>
      <c r="AK1984" s="57">
        <f t="shared" si="54"/>
        <v>3</v>
      </c>
    </row>
    <row r="1985" spans="28:37" x14ac:dyDescent="0.25">
      <c r="AB1985" s="60">
        <v>2025</v>
      </c>
      <c r="AC1985" s="53" t="s">
        <v>65</v>
      </c>
      <c r="AD1985" s="53" t="s">
        <v>59</v>
      </c>
      <c r="AE1985" s="79">
        <v>8.2979999999999998E-3</v>
      </c>
      <c r="AG1985" s="60">
        <v>2023</v>
      </c>
      <c r="AH1985" s="53" t="s">
        <v>44</v>
      </c>
      <c r="AI1985" s="53" t="s">
        <v>80</v>
      </c>
      <c r="AJ1985" s="80">
        <v>5.6870000000000003E-5</v>
      </c>
      <c r="AK1985" s="57">
        <f t="shared" si="54"/>
        <v>4</v>
      </c>
    </row>
    <row r="1986" spans="28:37" x14ac:dyDescent="0.25">
      <c r="AB1986" s="60">
        <v>2025</v>
      </c>
      <c r="AC1986" s="53" t="s">
        <v>65</v>
      </c>
      <c r="AD1986" s="53" t="s">
        <v>61</v>
      </c>
      <c r="AE1986" s="79">
        <v>8.8499999999999994E-4</v>
      </c>
      <c r="AG1986" s="60">
        <v>2023</v>
      </c>
      <c r="AH1986" s="53" t="s">
        <v>48</v>
      </c>
      <c r="AI1986" s="53" t="s">
        <v>80</v>
      </c>
      <c r="AJ1986" s="80">
        <v>5.7630000000000002E-5</v>
      </c>
      <c r="AK1986" s="57">
        <f t="shared" ref="AK1986:AK2017" si="55">VLOOKUP(AH1986,AM:AN,2,FALSE)</f>
        <v>5</v>
      </c>
    </row>
    <row r="1987" spans="28:37" x14ac:dyDescent="0.25">
      <c r="AB1987" s="60">
        <v>2025</v>
      </c>
      <c r="AC1987" s="53" t="s">
        <v>65</v>
      </c>
      <c r="AD1987" s="53" t="s">
        <v>64</v>
      </c>
      <c r="AE1987" s="79">
        <v>0.314</v>
      </c>
      <c r="AG1987" s="60">
        <v>2023</v>
      </c>
      <c r="AH1987" s="53" t="s">
        <v>52</v>
      </c>
      <c r="AI1987" s="53" t="s">
        <v>80</v>
      </c>
      <c r="AJ1987" s="80">
        <v>5.7479999999999999E-5</v>
      </c>
      <c r="AK1987" s="57">
        <f t="shared" si="55"/>
        <v>6</v>
      </c>
    </row>
    <row r="1988" spans="28:37" x14ac:dyDescent="0.25">
      <c r="AB1988" s="60">
        <v>2025</v>
      </c>
      <c r="AC1988" s="53" t="s">
        <v>65</v>
      </c>
      <c r="AD1988" s="53" t="s">
        <v>66</v>
      </c>
      <c r="AE1988" s="79">
        <v>4.1287000000000004E-2</v>
      </c>
      <c r="AG1988" s="60">
        <v>2023</v>
      </c>
      <c r="AH1988" s="53" t="s">
        <v>56</v>
      </c>
      <c r="AI1988" s="53" t="s">
        <v>80</v>
      </c>
      <c r="AJ1988" s="80">
        <v>5.622E-5</v>
      </c>
      <c r="AK1988" s="57">
        <f t="shared" si="55"/>
        <v>7</v>
      </c>
    </row>
    <row r="1989" spans="28:37" x14ac:dyDescent="0.25">
      <c r="AB1989" s="60">
        <v>2025</v>
      </c>
      <c r="AC1989" s="53" t="s">
        <v>65</v>
      </c>
      <c r="AD1989" s="53" t="s">
        <v>67</v>
      </c>
      <c r="AE1989" s="79">
        <v>0.74170000000000003</v>
      </c>
      <c r="AG1989" s="60">
        <v>2023</v>
      </c>
      <c r="AH1989" s="53" t="s">
        <v>58</v>
      </c>
      <c r="AI1989" s="53" t="s">
        <v>80</v>
      </c>
      <c r="AJ1989" s="80">
        <v>5.6119999999999998E-5</v>
      </c>
      <c r="AK1989" s="57">
        <f t="shared" si="55"/>
        <v>8</v>
      </c>
    </row>
    <row r="1990" spans="28:37" x14ac:dyDescent="0.25">
      <c r="AB1990" s="60">
        <v>2025</v>
      </c>
      <c r="AC1990" s="53" t="s">
        <v>65</v>
      </c>
      <c r="AD1990" s="53" t="s">
        <v>69</v>
      </c>
      <c r="AE1990" s="79">
        <v>2.2067E-2</v>
      </c>
      <c r="AG1990" s="60">
        <v>2023</v>
      </c>
      <c r="AH1990" s="53" t="s">
        <v>60</v>
      </c>
      <c r="AI1990" s="53" t="s">
        <v>80</v>
      </c>
      <c r="AJ1990" s="80">
        <v>5.6100000000000002E-5</v>
      </c>
      <c r="AK1990" s="57">
        <f t="shared" si="55"/>
        <v>9</v>
      </c>
    </row>
    <row r="1991" spans="28:37" x14ac:dyDescent="0.25">
      <c r="AB1991" s="60">
        <v>2025</v>
      </c>
      <c r="AC1991" s="53" t="s">
        <v>65</v>
      </c>
      <c r="AD1991" s="53" t="s">
        <v>73</v>
      </c>
      <c r="AE1991" s="79">
        <v>0.35580000000000001</v>
      </c>
      <c r="AG1991" s="60">
        <v>2023</v>
      </c>
      <c r="AH1991" s="53" t="s">
        <v>62</v>
      </c>
      <c r="AI1991" s="53" t="s">
        <v>80</v>
      </c>
      <c r="AJ1991" s="80">
        <v>5.5640000000000003E-5</v>
      </c>
      <c r="AK1991" s="57">
        <f t="shared" si="55"/>
        <v>10</v>
      </c>
    </row>
    <row r="1992" spans="28:37" x14ac:dyDescent="0.25">
      <c r="AB1992" s="60">
        <v>2025</v>
      </c>
      <c r="AC1992" s="53" t="s">
        <v>65</v>
      </c>
      <c r="AD1992" s="53" t="s">
        <v>75</v>
      </c>
      <c r="AE1992" s="79">
        <v>0.34560000000000002</v>
      </c>
      <c r="AG1992" s="60">
        <v>2023</v>
      </c>
      <c r="AH1992" s="53" t="s">
        <v>65</v>
      </c>
      <c r="AI1992" s="53" t="s">
        <v>80</v>
      </c>
      <c r="AJ1992" s="80">
        <v>5.4869999999999995E-5</v>
      </c>
      <c r="AK1992" s="57">
        <f t="shared" si="55"/>
        <v>11</v>
      </c>
    </row>
    <row r="1993" spans="28:37" x14ac:dyDescent="0.25">
      <c r="AB1993" s="60">
        <v>2025</v>
      </c>
      <c r="AC1993" s="53" t="s">
        <v>65</v>
      </c>
      <c r="AD1993" s="53" t="s">
        <v>76</v>
      </c>
      <c r="AE1993" s="79">
        <v>1.6108000000000002</v>
      </c>
      <c r="AG1993" s="60">
        <v>2023</v>
      </c>
      <c r="AH1993" s="53" t="s">
        <v>11</v>
      </c>
      <c r="AI1993" s="53" t="s">
        <v>80</v>
      </c>
      <c r="AJ1993" s="80">
        <v>5.431E-5</v>
      </c>
      <c r="AK1993" s="57">
        <f t="shared" si="55"/>
        <v>12</v>
      </c>
    </row>
    <row r="1994" spans="28:37" x14ac:dyDescent="0.25">
      <c r="AB1994" s="60">
        <v>2025</v>
      </c>
      <c r="AC1994" s="53" t="s">
        <v>65</v>
      </c>
      <c r="AD1994" s="53" t="s">
        <v>78</v>
      </c>
      <c r="AE1994" s="79">
        <v>4.027E-2</v>
      </c>
      <c r="AG1994" s="60">
        <v>2024</v>
      </c>
      <c r="AH1994" s="53" t="s">
        <v>8</v>
      </c>
      <c r="AI1994" s="53" t="s">
        <v>80</v>
      </c>
      <c r="AJ1994" s="79">
        <v>5.4910000000000001E-5</v>
      </c>
      <c r="AK1994" s="57">
        <f t="shared" si="55"/>
        <v>1</v>
      </c>
    </row>
    <row r="1995" spans="28:37" x14ac:dyDescent="0.25">
      <c r="AB1995" s="60">
        <v>2025</v>
      </c>
      <c r="AC1995" s="53" t="s">
        <v>65</v>
      </c>
      <c r="AD1995" s="53" t="s">
        <v>79</v>
      </c>
      <c r="AE1995" s="79">
        <v>0.35299999999999998</v>
      </c>
      <c r="AG1995" s="60">
        <v>2024</v>
      </c>
      <c r="AH1995" s="53" t="s">
        <v>36</v>
      </c>
      <c r="AI1995" s="53" t="s">
        <v>80</v>
      </c>
      <c r="AJ1995" s="79">
        <v>5.4549999999999998E-5</v>
      </c>
      <c r="AK1995" s="57">
        <f t="shared" si="55"/>
        <v>2</v>
      </c>
    </row>
    <row r="1996" spans="28:37" x14ac:dyDescent="0.25">
      <c r="AB1996" s="60">
        <v>2025</v>
      </c>
      <c r="AC1996" s="53" t="s">
        <v>65</v>
      </c>
      <c r="AD1996" s="53" t="s">
        <v>80</v>
      </c>
      <c r="AE1996" s="79">
        <v>4.9160000000000004E-5</v>
      </c>
      <c r="AG1996" s="60">
        <v>2024</v>
      </c>
      <c r="AH1996" s="53" t="s">
        <v>40</v>
      </c>
      <c r="AI1996" s="53" t="s">
        <v>80</v>
      </c>
      <c r="AJ1996" s="79">
        <v>5.431E-5</v>
      </c>
      <c r="AK1996" s="57">
        <f t="shared" si="55"/>
        <v>3</v>
      </c>
    </row>
    <row r="1997" spans="28:37" x14ac:dyDescent="0.25">
      <c r="AB1997" s="60">
        <v>2025</v>
      </c>
      <c r="AC1997" s="53" t="s">
        <v>11</v>
      </c>
      <c r="AD1997" s="53" t="s">
        <v>46</v>
      </c>
      <c r="AE1997" s="79">
        <v>1.5077</v>
      </c>
      <c r="AG1997" s="60">
        <v>2024</v>
      </c>
      <c r="AH1997" s="53" t="s">
        <v>44</v>
      </c>
      <c r="AI1997" s="53" t="s">
        <v>80</v>
      </c>
      <c r="AJ1997" s="79">
        <v>5.3699999999999997E-5</v>
      </c>
      <c r="AK1997" s="57">
        <f t="shared" si="55"/>
        <v>4</v>
      </c>
    </row>
    <row r="1998" spans="28:37" x14ac:dyDescent="0.25">
      <c r="AB1998" s="60">
        <v>2025</v>
      </c>
      <c r="AC1998" s="53" t="s">
        <v>11</v>
      </c>
      <c r="AD1998" s="53" t="s">
        <v>71</v>
      </c>
      <c r="AE1998" s="79">
        <v>1.7287999999999999</v>
      </c>
      <c r="AG1998" s="60">
        <v>2024</v>
      </c>
      <c r="AH1998" s="53" t="s">
        <v>48</v>
      </c>
      <c r="AI1998" s="53" t="s">
        <v>80</v>
      </c>
      <c r="AJ1998" s="79">
        <v>5.3059999999999997E-5</v>
      </c>
      <c r="AK1998" s="57">
        <f t="shared" si="55"/>
        <v>5</v>
      </c>
    </row>
    <row r="1999" spans="28:37" x14ac:dyDescent="0.25">
      <c r="AB1999" s="60">
        <v>2025</v>
      </c>
      <c r="AC1999" s="53" t="s">
        <v>11</v>
      </c>
      <c r="AD1999" s="53" t="s">
        <v>5</v>
      </c>
      <c r="AE1999" s="79">
        <v>1.2841</v>
      </c>
      <c r="AG1999" s="60">
        <v>2024</v>
      </c>
      <c r="AH1999" s="53" t="s">
        <v>52</v>
      </c>
      <c r="AI1999" s="53" t="s">
        <v>80</v>
      </c>
      <c r="AJ1999" s="79">
        <v>5.3390000000000002E-5</v>
      </c>
      <c r="AK1999" s="57">
        <f t="shared" si="55"/>
        <v>6</v>
      </c>
    </row>
    <row r="2000" spans="28:37" x14ac:dyDescent="0.25">
      <c r="AB2000" s="60">
        <v>2025</v>
      </c>
      <c r="AC2000" s="53" t="s">
        <v>11</v>
      </c>
      <c r="AD2000" s="53" t="s">
        <v>33</v>
      </c>
      <c r="AE2000" s="79">
        <v>0.85970000000000002</v>
      </c>
      <c r="AG2000" s="60">
        <v>2024</v>
      </c>
      <c r="AH2000" s="53" t="s">
        <v>56</v>
      </c>
      <c r="AI2000" s="53" t="s">
        <v>80</v>
      </c>
      <c r="AJ2000" s="79">
        <v>5.3140000000000003E-5</v>
      </c>
      <c r="AK2000" s="57">
        <f t="shared" si="55"/>
        <v>7</v>
      </c>
    </row>
    <row r="2001" spans="28:37" x14ac:dyDescent="0.25">
      <c r="AB2001" s="60">
        <v>2025</v>
      </c>
      <c r="AC2001" s="53" t="s">
        <v>11</v>
      </c>
      <c r="AD2001" s="53" t="s">
        <v>38</v>
      </c>
      <c r="AE2001" s="79">
        <v>0.9375</v>
      </c>
      <c r="AG2001" s="60">
        <v>2024</v>
      </c>
      <c r="AH2001" s="53" t="s">
        <v>58</v>
      </c>
      <c r="AI2001" s="53" t="s">
        <v>80</v>
      </c>
      <c r="AJ2001" s="79">
        <v>5.2370000000000002E-5</v>
      </c>
      <c r="AK2001" s="57">
        <f t="shared" si="55"/>
        <v>8</v>
      </c>
    </row>
    <row r="2002" spans="28:37" x14ac:dyDescent="0.25">
      <c r="AB2002" s="60">
        <v>2025</v>
      </c>
      <c r="AC2002" s="53" t="s">
        <v>11</v>
      </c>
      <c r="AD2002" s="53" t="s">
        <v>42</v>
      </c>
      <c r="AE2002" s="79">
        <v>0.1837</v>
      </c>
      <c r="AG2002" s="60">
        <v>2024</v>
      </c>
      <c r="AH2002" s="53" t="s">
        <v>60</v>
      </c>
      <c r="AI2002" s="53" t="s">
        <v>80</v>
      </c>
      <c r="AJ2002" s="79">
        <v>5.2129999999999997E-5</v>
      </c>
      <c r="AK2002" s="57">
        <f t="shared" si="55"/>
        <v>9</v>
      </c>
    </row>
    <row r="2003" spans="28:37" x14ac:dyDescent="0.25">
      <c r="AB2003" s="60">
        <v>2025</v>
      </c>
      <c r="AC2003" s="53" t="s">
        <v>11</v>
      </c>
      <c r="AD2003" s="53" t="s">
        <v>50</v>
      </c>
      <c r="AE2003" s="79">
        <v>0.16500000000000001</v>
      </c>
      <c r="AG2003" s="60">
        <v>2024</v>
      </c>
      <c r="AH2003" s="53" t="s">
        <v>62</v>
      </c>
      <c r="AI2003" s="53" t="s">
        <v>80</v>
      </c>
      <c r="AJ2003" s="79">
        <v>5.2310000000000006E-5</v>
      </c>
      <c r="AK2003" s="57">
        <f t="shared" si="55"/>
        <v>10</v>
      </c>
    </row>
    <row r="2004" spans="28:37" x14ac:dyDescent="0.25">
      <c r="AB2004" s="60">
        <v>2025</v>
      </c>
      <c r="AC2004" s="53" t="s">
        <v>11</v>
      </c>
      <c r="AD2004" s="53" t="s">
        <v>54</v>
      </c>
      <c r="AE2004" s="79">
        <v>1.4287000000000001E-2</v>
      </c>
      <c r="AG2004" s="60">
        <v>2024</v>
      </c>
      <c r="AH2004" s="53" t="s">
        <v>65</v>
      </c>
      <c r="AI2004" s="53" t="s">
        <v>80</v>
      </c>
      <c r="AJ2004" s="79">
        <v>5.2839999999999996E-5</v>
      </c>
      <c r="AK2004" s="57">
        <f t="shared" si="55"/>
        <v>11</v>
      </c>
    </row>
    <row r="2005" spans="28:37" x14ac:dyDescent="0.25">
      <c r="AB2005" s="60">
        <v>2025</v>
      </c>
      <c r="AC2005" s="53" t="s">
        <v>11</v>
      </c>
      <c r="AD2005" s="53" t="s">
        <v>57</v>
      </c>
      <c r="AE2005" s="79">
        <v>7.6920000000000002E-5</v>
      </c>
      <c r="AG2005" s="60">
        <v>2024</v>
      </c>
      <c r="AH2005" s="53" t="s">
        <v>11</v>
      </c>
      <c r="AI2005" s="53" t="s">
        <v>80</v>
      </c>
      <c r="AJ2005" s="82">
        <v>5.3350000000000003E-5</v>
      </c>
      <c r="AK2005" s="57">
        <f t="shared" si="55"/>
        <v>12</v>
      </c>
    </row>
    <row r="2006" spans="28:37" x14ac:dyDescent="0.25">
      <c r="AB2006" s="60">
        <v>2025</v>
      </c>
      <c r="AC2006" s="53" t="s">
        <v>11</v>
      </c>
      <c r="AD2006" s="53" t="s">
        <v>59</v>
      </c>
      <c r="AE2006" s="79">
        <v>8.2039999999999995E-3</v>
      </c>
      <c r="AG2006" s="60">
        <v>2025</v>
      </c>
      <c r="AH2006" s="53" t="s">
        <v>8</v>
      </c>
      <c r="AI2006" s="53" t="s">
        <v>80</v>
      </c>
      <c r="AJ2006" s="79">
        <v>5.4039999999999998E-5</v>
      </c>
      <c r="AK2006" s="57">
        <f t="shared" si="55"/>
        <v>1</v>
      </c>
    </row>
    <row r="2007" spans="28:37" x14ac:dyDescent="0.25">
      <c r="AB2007" s="60">
        <v>2025</v>
      </c>
      <c r="AC2007" s="53" t="s">
        <v>11</v>
      </c>
      <c r="AD2007" s="53" t="s">
        <v>61</v>
      </c>
      <c r="AE2007" s="79">
        <v>8.9099999999999997E-4</v>
      </c>
      <c r="AG2007" s="60">
        <v>2025</v>
      </c>
      <c r="AH2007" s="53" t="s">
        <v>36</v>
      </c>
      <c r="AI2007" s="53" t="s">
        <v>80</v>
      </c>
      <c r="AJ2007" s="79">
        <v>5.2790000000000001E-5</v>
      </c>
      <c r="AK2007" s="57">
        <f t="shared" si="55"/>
        <v>2</v>
      </c>
    </row>
    <row r="2008" spans="28:37" x14ac:dyDescent="0.25">
      <c r="AB2008" s="60">
        <v>2025</v>
      </c>
      <c r="AC2008" s="53" t="s">
        <v>11</v>
      </c>
      <c r="AD2008" s="53" t="s">
        <v>64</v>
      </c>
      <c r="AE2008" s="79">
        <v>0.3165</v>
      </c>
      <c r="AG2008" s="60">
        <v>2025</v>
      </c>
      <c r="AH2008" s="53" t="s">
        <v>40</v>
      </c>
      <c r="AI2008" s="53" t="s">
        <v>80</v>
      </c>
      <c r="AJ2008" s="79">
        <v>5.24E-5</v>
      </c>
      <c r="AK2008" s="57">
        <f t="shared" si="55"/>
        <v>3</v>
      </c>
    </row>
    <row r="2009" spans="28:37" x14ac:dyDescent="0.25">
      <c r="AB2009" s="60">
        <v>2025</v>
      </c>
      <c r="AC2009" s="53" t="s">
        <v>11</v>
      </c>
      <c r="AD2009" s="53" t="s">
        <v>66</v>
      </c>
      <c r="AE2009" s="79">
        <v>4.0948000000000005E-2</v>
      </c>
      <c r="AG2009" s="60">
        <v>2025</v>
      </c>
      <c r="AH2009" s="53" t="s">
        <v>44</v>
      </c>
      <c r="AI2009" s="53" t="s">
        <v>80</v>
      </c>
      <c r="AJ2009" s="79">
        <v>5.0280000000000006E-5</v>
      </c>
      <c r="AK2009" s="57">
        <f t="shared" si="55"/>
        <v>4</v>
      </c>
    </row>
    <row r="2010" spans="28:37" x14ac:dyDescent="0.25">
      <c r="AB2010" s="60">
        <v>2025</v>
      </c>
      <c r="AC2010" s="53" t="s">
        <v>11</v>
      </c>
      <c r="AD2010" s="53" t="s">
        <v>67</v>
      </c>
      <c r="AE2010" s="79">
        <v>0.74219999999999997</v>
      </c>
      <c r="AG2010" s="60">
        <v>2025</v>
      </c>
      <c r="AH2010" s="53" t="s">
        <v>48</v>
      </c>
      <c r="AI2010" s="53" t="s">
        <v>80</v>
      </c>
      <c r="AJ2010" s="79">
        <v>4.9560000000000007E-5</v>
      </c>
      <c r="AK2010" s="57">
        <f t="shared" si="55"/>
        <v>5</v>
      </c>
    </row>
    <row r="2011" spans="28:37" x14ac:dyDescent="0.25">
      <c r="AB2011" s="60">
        <v>2025</v>
      </c>
      <c r="AC2011" s="53" t="s">
        <v>11</v>
      </c>
      <c r="AD2011" s="53" t="s">
        <v>69</v>
      </c>
      <c r="AE2011" s="79">
        <v>2.1810999999999997E-2</v>
      </c>
      <c r="AG2011" s="60">
        <v>2025</v>
      </c>
      <c r="AH2011" s="53" t="s">
        <v>52</v>
      </c>
      <c r="AI2011" s="53" t="s">
        <v>80</v>
      </c>
      <c r="AJ2011" s="79">
        <v>4.8900000000000003E-5</v>
      </c>
      <c r="AK2011" s="57">
        <f t="shared" si="55"/>
        <v>6</v>
      </c>
    </row>
    <row r="2012" spans="28:37" x14ac:dyDescent="0.25">
      <c r="AB2012" s="60">
        <v>2025</v>
      </c>
      <c r="AC2012" s="53" t="s">
        <v>11</v>
      </c>
      <c r="AD2012" s="53" t="s">
        <v>73</v>
      </c>
      <c r="AE2012" s="79">
        <v>0.35229999999999995</v>
      </c>
      <c r="AG2012" s="60">
        <v>2025</v>
      </c>
      <c r="AH2012" s="53" t="s">
        <v>56</v>
      </c>
      <c r="AI2012" s="53" t="s">
        <v>80</v>
      </c>
      <c r="AJ2012" s="79">
        <v>4.9410000000000003E-5</v>
      </c>
      <c r="AK2012" s="57">
        <f t="shared" si="55"/>
        <v>7</v>
      </c>
    </row>
    <row r="2013" spans="28:37" x14ac:dyDescent="0.25">
      <c r="AB2013" s="60">
        <v>2025</v>
      </c>
      <c r="AC2013" s="53" t="s">
        <v>11</v>
      </c>
      <c r="AD2013" s="53" t="s">
        <v>75</v>
      </c>
      <c r="AE2013" s="79">
        <v>0.34240000000000004</v>
      </c>
      <c r="AG2013" s="60">
        <v>2025</v>
      </c>
      <c r="AH2013" s="53" t="s">
        <v>58</v>
      </c>
      <c r="AI2013" s="53" t="s">
        <v>80</v>
      </c>
      <c r="AJ2013" s="79">
        <v>4.8680000000000001E-5</v>
      </c>
      <c r="AK2013" s="57">
        <f t="shared" si="55"/>
        <v>8</v>
      </c>
    </row>
    <row r="2014" spans="28:37" x14ac:dyDescent="0.25">
      <c r="AB2014" s="60">
        <v>2025</v>
      </c>
      <c r="AC2014" s="53" t="s">
        <v>11</v>
      </c>
      <c r="AD2014" s="53" t="s">
        <v>76</v>
      </c>
      <c r="AE2014" s="79">
        <v>1.6209</v>
      </c>
      <c r="AG2014" s="60">
        <v>2025</v>
      </c>
      <c r="AH2014" s="53" t="s">
        <v>60</v>
      </c>
      <c r="AI2014" s="53" t="s">
        <v>80</v>
      </c>
      <c r="AJ2014" s="79">
        <v>4.8869999999999998E-5</v>
      </c>
      <c r="AK2014" s="57">
        <f t="shared" si="55"/>
        <v>9</v>
      </c>
    </row>
    <row r="2015" spans="28:37" x14ac:dyDescent="0.25">
      <c r="AB2015" s="60">
        <v>2025</v>
      </c>
      <c r="AC2015" s="53" t="s">
        <v>11</v>
      </c>
      <c r="AD2015" s="53" t="s">
        <v>78</v>
      </c>
      <c r="AE2015" s="79">
        <v>4.0801999999999998E-2</v>
      </c>
      <c r="AG2015" s="60">
        <v>2025</v>
      </c>
      <c r="AH2015" s="53" t="s">
        <v>62</v>
      </c>
      <c r="AI2015" s="53" t="s">
        <v>80</v>
      </c>
      <c r="AJ2015" s="79">
        <v>4.9420000000000005E-5</v>
      </c>
      <c r="AK2015" s="57">
        <f t="shared" si="55"/>
        <v>10</v>
      </c>
    </row>
    <row r="2016" spans="28:37" x14ac:dyDescent="0.25">
      <c r="AB2016" s="60">
        <v>2025</v>
      </c>
      <c r="AC2016" s="53" t="s">
        <v>11</v>
      </c>
      <c r="AD2016" s="53" t="s">
        <v>79</v>
      </c>
      <c r="AE2016" s="79">
        <v>0.34960000000000002</v>
      </c>
      <c r="AG2016" s="60">
        <v>2025</v>
      </c>
      <c r="AH2016" s="53" t="s">
        <v>65</v>
      </c>
      <c r="AI2016" s="53" t="s">
        <v>80</v>
      </c>
      <c r="AJ2016" s="79">
        <v>4.9160000000000004E-5</v>
      </c>
      <c r="AK2016" s="57">
        <f t="shared" si="55"/>
        <v>11</v>
      </c>
    </row>
    <row r="2017" spans="28:37" x14ac:dyDescent="0.25">
      <c r="AB2017" s="60">
        <v>2025</v>
      </c>
      <c r="AC2017" s="53" t="s">
        <v>11</v>
      </c>
      <c r="AD2017" s="53" t="s">
        <v>80</v>
      </c>
      <c r="AE2017" s="79">
        <v>4.8820000000000004E-5</v>
      </c>
      <c r="AG2017" s="60">
        <v>2025</v>
      </c>
      <c r="AH2017" s="53" t="s">
        <v>11</v>
      </c>
      <c r="AI2017" s="53" t="s">
        <v>80</v>
      </c>
      <c r="AJ2017" s="79">
        <v>4.8820000000000004E-5</v>
      </c>
      <c r="AK2017" s="57">
        <f t="shared" si="55"/>
        <v>12</v>
      </c>
    </row>
  </sheetData>
  <sortState xmlns:xlrd2="http://schemas.microsoft.com/office/spreadsheetml/2017/richdata2" ref="AG2:AK2017">
    <sortCondition ref="AI2:AI2017"/>
    <sortCondition ref="AG2:AG2017"/>
    <sortCondition ref="AK2:AK2017"/>
  </sortState>
  <phoneticPr fontId="59" type="noConversion"/>
  <hyperlinks>
    <hyperlink ref="B3" location="Data1!D15:Z26" display="2. Convert currencies with S$1 per 100 unit (as shown in M15 to Z26)" xr:uid="{081D95CA-24A9-4DEE-8328-A46592A02D6F}"/>
    <hyperlink ref="B2" location="Data1!D1:Z13" display="1. Copy and paste the monthly data from MAS Exchange Rates csv file here (as shown in D1 to Z13" xr:uid="{15FA8AA8-484F-4A04-A6E8-6BA4AFF835AD}"/>
    <hyperlink ref="B23" location="Data1!E42:P64" display="4. Copy and transpose the information at &quot;D28 to Z39&quot;  to columns &quot;E42 to P64&quot;." xr:uid="{54399708-C950-4FD2-A9A5-1A58B8B19832}"/>
    <hyperlink ref="B24" location="Data1!AB:AE" display="5. Copy the transposed data at &quot;E42 to P64&quot; to last row of colums AB to AE" xr:uid="{6F94E74C-FDEA-4A42-8E15-DDAFF66DEE1C}"/>
    <hyperlink ref="D41" location="Data1!I42:T64" display="Copy above table and transpose to Columns I42 to T64" xr:uid="{341B108E-6640-45DB-98CB-CE5BA25CC9CC}"/>
    <hyperlink ref="B22" location="Data1!D28:Z39" display="3. Copy and paste the converted data at &quot;D15 to Z26&quot; to &quot;D28 toZ39&quot; as value (do not paste as formula)" xr:uid="{C57BEDEF-9C46-4294-AAB9-DB3D1141853B}"/>
    <hyperlink ref="B25" location="Data1!AK1" display="6. Copy and paste formula at column AK to last row" xr:uid="{F67BD166-E4F2-4A2C-91E7-EA4854540142}"/>
    <hyperlink ref="B27" location="Data2!H1:L1" display="8. Copy and paste columns &quot;AG to AJ&quot; to Data 2 under columns &quot;H to L&quot; (after sorting)" xr:uid="{BBE5EC5A-07E5-4BA1-9665-0CB743D9C921}"/>
    <hyperlink ref="B26" location="Data1!AG1:AJ1" display="7. Copy columns &quot;AB to AE&quot; to &quot;AG to AJ&quot; and sort by &quot;AI.Curency&quot;, &quot;AG.FY&quot; and &quot;AK.MTH&quot;." xr:uid="{004703A3-F209-4789-A01F-5C27318DE242}"/>
  </hyperlink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21509-301D-404A-BCF6-D0E3F9020DC7}">
  <sheetPr codeName="Sheet2">
    <tabColor rgb="FFFFFF00"/>
  </sheetPr>
  <dimension ref="A1:BD2017"/>
  <sheetViews>
    <sheetView topLeftCell="F1" workbookViewId="0">
      <selection activeCell="Z25" sqref="Z25"/>
    </sheetView>
  </sheetViews>
  <sheetFormatPr defaultRowHeight="15" x14ac:dyDescent="0.25"/>
  <cols>
    <col min="1" max="1" width="23.5703125" style="53" customWidth="1"/>
    <col min="2" max="2" width="11.85546875" style="57" customWidth="1"/>
    <col min="3" max="3" width="10.140625" style="57" customWidth="1"/>
    <col min="4" max="7" width="8.7109375" style="57"/>
    <col min="8" max="9" width="8.7109375" style="68"/>
    <col min="10" max="10" width="17.5703125" style="68" customWidth="1"/>
    <col min="11" max="11" width="16.5703125" style="68" customWidth="1"/>
    <col min="12" max="12" width="10" style="68" customWidth="1"/>
    <col min="13" max="13" width="17" style="53" customWidth="1"/>
    <col min="14" max="14" width="16.85546875" style="53" customWidth="1"/>
    <col min="15" max="15" width="9.140625" style="57"/>
    <col min="16" max="16" width="3.5703125" style="53" customWidth="1"/>
    <col min="17" max="17" width="9.140625" style="68"/>
    <col min="18" max="19" width="9.140625" style="57"/>
    <col min="20" max="20" width="20.85546875" style="53" customWidth="1"/>
    <col min="21" max="21" width="3.42578125" style="53" customWidth="1"/>
    <col min="22" max="22" width="3" style="53" customWidth="1"/>
    <col min="23" max="23" width="8.7109375" style="53"/>
    <col min="24" max="25" width="8.7109375" style="57"/>
    <col min="26" max="26" width="20.140625" style="57" customWidth="1"/>
    <col min="27" max="27" width="19.5703125" style="57" customWidth="1"/>
    <col min="28" max="28" width="4.7109375" style="57" customWidth="1"/>
    <col min="29" max="29" width="4.5703125" style="53" customWidth="1"/>
    <col min="30" max="30" width="111.28515625" style="53" customWidth="1"/>
    <col min="31" max="56" width="8.7109375" style="53"/>
  </cols>
  <sheetData>
    <row r="1" spans="1:30" ht="15.75" x14ac:dyDescent="0.25">
      <c r="A1" s="53" t="s">
        <v>18</v>
      </c>
      <c r="B1" s="57" t="s">
        <v>19</v>
      </c>
      <c r="C1" s="57" t="s">
        <v>20</v>
      </c>
      <c r="D1" s="57" t="s">
        <v>21</v>
      </c>
      <c r="E1" s="57" t="s">
        <v>22</v>
      </c>
      <c r="F1" s="57" t="s">
        <v>23</v>
      </c>
      <c r="G1" s="57" t="s">
        <v>24</v>
      </c>
      <c r="H1" s="67" t="s">
        <v>25</v>
      </c>
      <c r="I1" s="68" t="s">
        <v>26</v>
      </c>
      <c r="J1" s="67" t="s">
        <v>27</v>
      </c>
      <c r="K1" s="68" t="s">
        <v>28</v>
      </c>
      <c r="L1" s="67" t="s">
        <v>29</v>
      </c>
      <c r="N1" s="69" t="s">
        <v>30</v>
      </c>
      <c r="Q1" s="68" t="s">
        <v>25</v>
      </c>
      <c r="R1" s="57" t="s">
        <v>26</v>
      </c>
      <c r="S1" s="57" t="s">
        <v>29</v>
      </c>
      <c r="T1" s="53" t="s">
        <v>27</v>
      </c>
      <c r="W1" s="53" t="s">
        <v>31</v>
      </c>
      <c r="X1" s="57" t="s">
        <v>25</v>
      </c>
      <c r="Y1" s="57" t="s">
        <v>26</v>
      </c>
      <c r="Z1" s="57" t="s">
        <v>27</v>
      </c>
      <c r="AA1" s="57" t="s">
        <v>28</v>
      </c>
      <c r="AD1" s="54" t="s">
        <v>32</v>
      </c>
    </row>
    <row r="2" spans="1:30" x14ac:dyDescent="0.25">
      <c r="A2" s="53" t="str">
        <f t="shared" ref="A2:A65" si="0">CONCATENATE(H2,I2,J2)</f>
        <v>2018JanAustralian Dollar</v>
      </c>
      <c r="B2" s="57">
        <f t="shared" ref="B2:B65" si="1">IF($N$8=A2,1,0)</f>
        <v>0</v>
      </c>
      <c r="C2" s="57">
        <f t="shared" ref="C2:C3" si="2">IF(A2=$N$10,1,0)</f>
        <v>0</v>
      </c>
      <c r="D2" s="57">
        <f>SUM(B2:C2)</f>
        <v>0</v>
      </c>
      <c r="E2" s="57">
        <f>IF(SUM(D2,E1)&gt;=1,1,0)</f>
        <v>0</v>
      </c>
      <c r="F2" s="57">
        <f>MAX(D2:E2)</f>
        <v>0</v>
      </c>
      <c r="G2" s="57">
        <f>0+F2</f>
        <v>0</v>
      </c>
      <c r="H2" s="68">
        <v>2018</v>
      </c>
      <c r="I2" s="68" t="s">
        <v>8</v>
      </c>
      <c r="J2" s="68" t="s">
        <v>33</v>
      </c>
      <c r="K2" s="70">
        <v>1.0573999999999999</v>
      </c>
      <c r="L2" s="68">
        <v>1</v>
      </c>
      <c r="M2" s="53" t="s">
        <v>34</v>
      </c>
      <c r="N2" s="53">
        <f>'Foreign Currency Exchange Rate'!E15</f>
        <v>0</v>
      </c>
      <c r="Q2" s="68">
        <v>2020</v>
      </c>
      <c r="R2" s="57" t="s">
        <v>8</v>
      </c>
      <c r="S2" s="57">
        <v>1</v>
      </c>
      <c r="T2" s="53" t="s">
        <v>33</v>
      </c>
      <c r="W2" s="57">
        <v>1</v>
      </c>
      <c r="X2" s="57" t="str">
        <f t="shared" ref="X2:X13" si="3">IFERROR(VLOOKUP(W2,$G:$K,2,FALSE),"")</f>
        <v/>
      </c>
      <c r="Y2" s="57" t="str">
        <f t="shared" ref="Y2:Y13" si="4">IFERROR(VLOOKUP(W2,$G:$K,3,FALSE),"")</f>
        <v/>
      </c>
      <c r="Z2" s="57" t="str">
        <f t="shared" ref="Z2:Z13" si="5">IFERROR(VLOOKUP(W2,$G:$K,4,FALSE),"")</f>
        <v/>
      </c>
      <c r="AA2" s="61" t="str">
        <f t="shared" ref="AA2:AA13" si="6">IFERROR(VLOOKUP(W2,$G:$K,5,FALSE),"")</f>
        <v/>
      </c>
      <c r="AB2" s="61" t="str">
        <f t="shared" ref="AB2:AB13" si="7">IFERROR(VLOOKUP(W2,$G:$K,6,FALSE),"")</f>
        <v/>
      </c>
      <c r="AD2" s="58" t="s">
        <v>35</v>
      </c>
    </row>
    <row r="3" spans="1:30" x14ac:dyDescent="0.25">
      <c r="A3" s="53" t="str">
        <f t="shared" si="0"/>
        <v>2018FebAustralian Dollar</v>
      </c>
      <c r="B3" s="57">
        <f t="shared" si="1"/>
        <v>0</v>
      </c>
      <c r="C3" s="57">
        <f t="shared" si="2"/>
        <v>0</v>
      </c>
      <c r="D3" s="57">
        <f t="shared" ref="D3" si="8">SUM(B3:C3)</f>
        <v>0</v>
      </c>
      <c r="E3" s="57">
        <f t="shared" ref="E3" si="9">IF(SUM(D3,E2)=1,1,0)</f>
        <v>0</v>
      </c>
      <c r="F3" s="57">
        <f t="shared" ref="F3" si="10">MAX(D3:E3)</f>
        <v>0</v>
      </c>
      <c r="G3" s="57">
        <f t="shared" ref="G3" si="11">IF(AND(F3=1,F2=1),G2+F3,F3)</f>
        <v>0</v>
      </c>
      <c r="H3" s="68">
        <v>2018</v>
      </c>
      <c r="I3" s="68" t="s">
        <v>36</v>
      </c>
      <c r="J3" s="68" t="s">
        <v>33</v>
      </c>
      <c r="K3" s="70">
        <v>1.0329000000000002</v>
      </c>
      <c r="L3" s="68">
        <v>2</v>
      </c>
      <c r="M3" s="53" t="s">
        <v>37</v>
      </c>
      <c r="N3" s="60">
        <f>'Foreign Currency Exchange Rate'!E16</f>
        <v>0</v>
      </c>
      <c r="Q3" s="68">
        <v>2021</v>
      </c>
      <c r="R3" s="57" t="s">
        <v>36</v>
      </c>
      <c r="S3" s="57">
        <v>2</v>
      </c>
      <c r="T3" s="53" t="s">
        <v>38</v>
      </c>
      <c r="W3" s="57">
        <v>2</v>
      </c>
      <c r="X3" s="57" t="str">
        <f t="shared" si="3"/>
        <v/>
      </c>
      <c r="Y3" s="57" t="str">
        <f t="shared" si="4"/>
        <v/>
      </c>
      <c r="Z3" s="57" t="str">
        <f t="shared" si="5"/>
        <v/>
      </c>
      <c r="AA3" s="61" t="str">
        <f t="shared" si="6"/>
        <v/>
      </c>
      <c r="AB3" s="61" t="str">
        <f t="shared" si="7"/>
        <v/>
      </c>
      <c r="AD3" s="58" t="s">
        <v>39</v>
      </c>
    </row>
    <row r="4" spans="1:30" x14ac:dyDescent="0.25">
      <c r="A4" s="53" t="str">
        <f t="shared" si="0"/>
        <v>2018MarAustralian Dollar</v>
      </c>
      <c r="B4" s="57">
        <f t="shared" si="1"/>
        <v>0</v>
      </c>
      <c r="C4" s="57">
        <f t="shared" ref="C4:C67" si="12">IF(A4=$N$10,1,0)</f>
        <v>0</v>
      </c>
      <c r="D4" s="57">
        <f t="shared" ref="D4:D67" si="13">SUM(B4:C4)</f>
        <v>0</v>
      </c>
      <c r="E4" s="57">
        <f t="shared" ref="E4:E67" si="14">IF(SUM(D4,E3)=1,1,0)</f>
        <v>0</v>
      </c>
      <c r="F4" s="57">
        <f t="shared" ref="F4:F67" si="15">MAX(D4:E4)</f>
        <v>0</v>
      </c>
      <c r="G4" s="57">
        <f t="shared" ref="G4:G67" si="16">IF(AND(F4=1,F3=1),G3+F4,F4)</f>
        <v>0</v>
      </c>
      <c r="H4" s="68">
        <v>2018</v>
      </c>
      <c r="I4" s="68" t="s">
        <v>40</v>
      </c>
      <c r="J4" s="68" t="s">
        <v>33</v>
      </c>
      <c r="K4" s="70">
        <v>1.0041</v>
      </c>
      <c r="L4" s="68">
        <v>3</v>
      </c>
      <c r="M4" s="53" t="s">
        <v>41</v>
      </c>
      <c r="N4" s="60">
        <f>'Foreign Currency Exchange Rate'!E17</f>
        <v>0</v>
      </c>
      <c r="O4" s="57" t="e">
        <f>VLOOKUP(N4,R:S,2,FALSE)</f>
        <v>#N/A</v>
      </c>
      <c r="Q4" s="68">
        <v>2022</v>
      </c>
      <c r="R4" s="57" t="s">
        <v>40</v>
      </c>
      <c r="S4" s="57">
        <v>3</v>
      </c>
      <c r="T4" s="53" t="s">
        <v>42</v>
      </c>
      <c r="W4" s="57">
        <v>3</v>
      </c>
      <c r="X4" s="57" t="str">
        <f t="shared" si="3"/>
        <v/>
      </c>
      <c r="Y4" s="57" t="str">
        <f t="shared" si="4"/>
        <v/>
      </c>
      <c r="Z4" s="57" t="str">
        <f t="shared" si="5"/>
        <v/>
      </c>
      <c r="AA4" s="61" t="str">
        <f t="shared" si="6"/>
        <v/>
      </c>
      <c r="AB4" s="61" t="str">
        <f t="shared" si="7"/>
        <v/>
      </c>
      <c r="AD4" s="58" t="s">
        <v>43</v>
      </c>
    </row>
    <row r="5" spans="1:30" x14ac:dyDescent="0.25">
      <c r="A5" s="53" t="str">
        <f t="shared" si="0"/>
        <v>2018AprAustralian Dollar</v>
      </c>
      <c r="B5" s="57">
        <f t="shared" si="1"/>
        <v>0</v>
      </c>
      <c r="C5" s="57">
        <f t="shared" si="12"/>
        <v>0</v>
      </c>
      <c r="D5" s="57">
        <f t="shared" si="13"/>
        <v>0</v>
      </c>
      <c r="E5" s="57">
        <f t="shared" si="14"/>
        <v>0</v>
      </c>
      <c r="F5" s="57">
        <f t="shared" si="15"/>
        <v>0</v>
      </c>
      <c r="G5" s="57">
        <f t="shared" si="16"/>
        <v>0</v>
      </c>
      <c r="H5" s="68">
        <v>2018</v>
      </c>
      <c r="I5" s="68" t="s">
        <v>44</v>
      </c>
      <c r="J5" s="68" t="s">
        <v>33</v>
      </c>
      <c r="K5" s="70">
        <v>1.0014000000000001</v>
      </c>
      <c r="L5" s="68">
        <v>4</v>
      </c>
      <c r="M5" s="53" t="s">
        <v>45</v>
      </c>
      <c r="N5" s="60">
        <f>'Foreign Currency Exchange Rate'!E18</f>
        <v>0</v>
      </c>
      <c r="Q5" s="68">
        <v>2023</v>
      </c>
      <c r="R5" s="57" t="s">
        <v>44</v>
      </c>
      <c r="S5" s="57">
        <v>4</v>
      </c>
      <c r="T5" s="53" t="s">
        <v>46</v>
      </c>
      <c r="W5" s="57">
        <v>4</v>
      </c>
      <c r="X5" s="57" t="str">
        <f t="shared" si="3"/>
        <v/>
      </c>
      <c r="Y5" s="57" t="str">
        <f t="shared" si="4"/>
        <v/>
      </c>
      <c r="Z5" s="57" t="str">
        <f t="shared" si="5"/>
        <v/>
      </c>
      <c r="AA5" s="61" t="str">
        <f t="shared" si="6"/>
        <v/>
      </c>
      <c r="AB5" s="61" t="str">
        <f t="shared" si="7"/>
        <v/>
      </c>
      <c r="AD5" s="58" t="s">
        <v>47</v>
      </c>
    </row>
    <row r="6" spans="1:30" x14ac:dyDescent="0.25">
      <c r="A6" s="53" t="str">
        <f t="shared" si="0"/>
        <v>2018MayAustralian Dollar</v>
      </c>
      <c r="B6" s="57">
        <f t="shared" si="1"/>
        <v>0</v>
      </c>
      <c r="C6" s="57">
        <f t="shared" si="12"/>
        <v>0</v>
      </c>
      <c r="D6" s="57">
        <f t="shared" si="13"/>
        <v>0</v>
      </c>
      <c r="E6" s="57">
        <f t="shared" si="14"/>
        <v>0</v>
      </c>
      <c r="F6" s="57">
        <f t="shared" si="15"/>
        <v>0</v>
      </c>
      <c r="G6" s="57">
        <f t="shared" si="16"/>
        <v>0</v>
      </c>
      <c r="H6" s="68">
        <v>2018</v>
      </c>
      <c r="I6" s="68" t="s">
        <v>48</v>
      </c>
      <c r="J6" s="68" t="s">
        <v>33</v>
      </c>
      <c r="K6" s="70">
        <v>1.0122</v>
      </c>
      <c r="L6" s="68">
        <v>5</v>
      </c>
      <c r="M6" s="53" t="s">
        <v>49</v>
      </c>
      <c r="N6" s="60">
        <f>'Foreign Currency Exchange Rate'!E19</f>
        <v>0</v>
      </c>
      <c r="O6" s="57" t="e">
        <f>VLOOKUP(N6,R:S,2,FALSE)</f>
        <v>#N/A</v>
      </c>
      <c r="Q6" s="68">
        <v>2024</v>
      </c>
      <c r="R6" s="57" t="s">
        <v>48</v>
      </c>
      <c r="S6" s="57">
        <v>5</v>
      </c>
      <c r="T6" s="53" t="s">
        <v>50</v>
      </c>
      <c r="W6" s="57">
        <v>5</v>
      </c>
      <c r="X6" s="57" t="str">
        <f t="shared" si="3"/>
        <v/>
      </c>
      <c r="Y6" s="57" t="str">
        <f t="shared" si="4"/>
        <v/>
      </c>
      <c r="Z6" s="57" t="str">
        <f t="shared" si="5"/>
        <v/>
      </c>
      <c r="AA6" s="61" t="str">
        <f t="shared" si="6"/>
        <v/>
      </c>
      <c r="AB6" s="61" t="str">
        <f t="shared" si="7"/>
        <v/>
      </c>
      <c r="AD6" s="53" t="s">
        <v>51</v>
      </c>
    </row>
    <row r="7" spans="1:30" x14ac:dyDescent="0.25">
      <c r="A7" s="53" t="str">
        <f t="shared" si="0"/>
        <v>2018JunAustralian Dollar</v>
      </c>
      <c r="B7" s="57">
        <f t="shared" si="1"/>
        <v>0</v>
      </c>
      <c r="C7" s="57">
        <f t="shared" si="12"/>
        <v>0</v>
      </c>
      <c r="D7" s="57">
        <f t="shared" si="13"/>
        <v>0</v>
      </c>
      <c r="E7" s="57">
        <f t="shared" si="14"/>
        <v>0</v>
      </c>
      <c r="F7" s="57">
        <f t="shared" si="15"/>
        <v>0</v>
      </c>
      <c r="G7" s="57">
        <f t="shared" si="16"/>
        <v>0</v>
      </c>
      <c r="H7" s="68">
        <v>2018</v>
      </c>
      <c r="I7" s="68" t="s">
        <v>52</v>
      </c>
      <c r="J7" s="68" t="s">
        <v>33</v>
      </c>
      <c r="K7" s="70">
        <v>1.0078</v>
      </c>
      <c r="L7" s="68">
        <v>6</v>
      </c>
      <c r="M7" s="53" t="s">
        <v>53</v>
      </c>
      <c r="N7" s="60">
        <f>MAX(G:G)</f>
        <v>0</v>
      </c>
      <c r="Q7" s="68">
        <v>2025</v>
      </c>
      <c r="R7" s="57" t="s">
        <v>52</v>
      </c>
      <c r="S7" s="57">
        <v>6</v>
      </c>
      <c r="T7" s="53" t="s">
        <v>54</v>
      </c>
      <c r="W7" s="57">
        <v>6</v>
      </c>
      <c r="X7" s="57" t="str">
        <f t="shared" si="3"/>
        <v/>
      </c>
      <c r="Y7" s="57" t="str">
        <f t="shared" si="4"/>
        <v/>
      </c>
      <c r="Z7" s="57" t="str">
        <f t="shared" si="5"/>
        <v/>
      </c>
      <c r="AA7" s="61" t="str">
        <f t="shared" si="6"/>
        <v/>
      </c>
      <c r="AB7" s="61" t="str">
        <f t="shared" si="7"/>
        <v/>
      </c>
      <c r="AD7" s="58" t="s">
        <v>55</v>
      </c>
    </row>
    <row r="8" spans="1:30" x14ac:dyDescent="0.25">
      <c r="A8" s="53" t="str">
        <f t="shared" si="0"/>
        <v>2018JulAustralian Dollar</v>
      </c>
      <c r="B8" s="57">
        <f t="shared" si="1"/>
        <v>0</v>
      </c>
      <c r="C8" s="57">
        <f t="shared" si="12"/>
        <v>0</v>
      </c>
      <c r="D8" s="57">
        <f t="shared" si="13"/>
        <v>0</v>
      </c>
      <c r="E8" s="57">
        <f t="shared" si="14"/>
        <v>0</v>
      </c>
      <c r="F8" s="57">
        <f t="shared" si="15"/>
        <v>0</v>
      </c>
      <c r="G8" s="57">
        <f t="shared" si="16"/>
        <v>0</v>
      </c>
      <c r="H8" s="68">
        <v>2018</v>
      </c>
      <c r="I8" s="68" t="s">
        <v>56</v>
      </c>
      <c r="J8" s="68" t="s">
        <v>33</v>
      </c>
      <c r="K8" s="70">
        <v>1.0106999999999999</v>
      </c>
      <c r="L8" s="68">
        <v>7</v>
      </c>
      <c r="N8" s="53" t="str">
        <f>CONCATENATE(N3,N4,N2)</f>
        <v>000</v>
      </c>
      <c r="R8" s="57" t="s">
        <v>56</v>
      </c>
      <c r="S8" s="57">
        <v>7</v>
      </c>
      <c r="T8" s="53" t="s">
        <v>57</v>
      </c>
      <c r="W8" s="57">
        <v>7</v>
      </c>
      <c r="X8" s="57" t="str">
        <f t="shared" si="3"/>
        <v/>
      </c>
      <c r="Y8" s="57" t="str">
        <f t="shared" si="4"/>
        <v/>
      </c>
      <c r="Z8" s="57" t="str">
        <f t="shared" si="5"/>
        <v/>
      </c>
      <c r="AA8" s="61" t="str">
        <f t="shared" si="6"/>
        <v/>
      </c>
      <c r="AB8" s="61" t="str">
        <f t="shared" si="7"/>
        <v/>
      </c>
    </row>
    <row r="9" spans="1:30" x14ac:dyDescent="0.25">
      <c r="A9" s="53" t="str">
        <f t="shared" si="0"/>
        <v>2018AugAustralian Dollar</v>
      </c>
      <c r="B9" s="57">
        <f t="shared" si="1"/>
        <v>0</v>
      </c>
      <c r="C9" s="57">
        <f t="shared" si="12"/>
        <v>0</v>
      </c>
      <c r="D9" s="57">
        <f t="shared" si="13"/>
        <v>0</v>
      </c>
      <c r="E9" s="57">
        <f t="shared" si="14"/>
        <v>0</v>
      </c>
      <c r="F9" s="57">
        <f t="shared" si="15"/>
        <v>0</v>
      </c>
      <c r="G9" s="57">
        <f t="shared" si="16"/>
        <v>0</v>
      </c>
      <c r="H9" s="68">
        <v>2018</v>
      </c>
      <c r="I9" s="68" t="s">
        <v>58</v>
      </c>
      <c r="J9" s="68" t="s">
        <v>33</v>
      </c>
      <c r="K9" s="70">
        <v>0.99230000000000007</v>
      </c>
      <c r="L9" s="68">
        <v>8</v>
      </c>
      <c r="R9" s="57" t="s">
        <v>58</v>
      </c>
      <c r="S9" s="57">
        <v>8</v>
      </c>
      <c r="T9" s="53" t="s">
        <v>59</v>
      </c>
      <c r="W9" s="57">
        <v>8</v>
      </c>
      <c r="X9" s="57" t="str">
        <f t="shared" si="3"/>
        <v/>
      </c>
      <c r="Y9" s="57" t="str">
        <f t="shared" si="4"/>
        <v/>
      </c>
      <c r="Z9" s="57" t="str">
        <f t="shared" si="5"/>
        <v/>
      </c>
      <c r="AA9" s="61" t="str">
        <f t="shared" si="6"/>
        <v/>
      </c>
      <c r="AB9" s="61" t="str">
        <f t="shared" si="7"/>
        <v/>
      </c>
    </row>
    <row r="10" spans="1:30" x14ac:dyDescent="0.25">
      <c r="A10" s="53" t="str">
        <f t="shared" si="0"/>
        <v>2018SepAustralian Dollar</v>
      </c>
      <c r="B10" s="57">
        <f t="shared" si="1"/>
        <v>0</v>
      </c>
      <c r="C10" s="57">
        <f t="shared" si="12"/>
        <v>0</v>
      </c>
      <c r="D10" s="57">
        <f t="shared" si="13"/>
        <v>0</v>
      </c>
      <c r="E10" s="57">
        <f t="shared" si="14"/>
        <v>0</v>
      </c>
      <c r="F10" s="57">
        <f t="shared" si="15"/>
        <v>0</v>
      </c>
      <c r="G10" s="57">
        <f t="shared" si="16"/>
        <v>0</v>
      </c>
      <c r="H10" s="68">
        <v>2018</v>
      </c>
      <c r="I10" s="68" t="s">
        <v>60</v>
      </c>
      <c r="J10" s="68" t="s">
        <v>33</v>
      </c>
      <c r="K10" s="70">
        <v>0.98640000000000005</v>
      </c>
      <c r="L10" s="68">
        <v>9</v>
      </c>
      <c r="N10" s="53" t="str">
        <f>CONCATENATE(N5,N6,N2)</f>
        <v>000</v>
      </c>
      <c r="R10" s="57" t="s">
        <v>60</v>
      </c>
      <c r="S10" s="57">
        <v>9</v>
      </c>
      <c r="T10" s="53" t="s">
        <v>61</v>
      </c>
      <c r="W10" s="57">
        <v>9</v>
      </c>
      <c r="X10" s="57" t="str">
        <f t="shared" si="3"/>
        <v/>
      </c>
      <c r="Y10" s="57" t="str">
        <f t="shared" si="4"/>
        <v/>
      </c>
      <c r="Z10" s="57" t="str">
        <f t="shared" si="5"/>
        <v/>
      </c>
      <c r="AA10" s="61" t="str">
        <f t="shared" si="6"/>
        <v/>
      </c>
      <c r="AB10" s="61" t="str">
        <f t="shared" si="7"/>
        <v/>
      </c>
    </row>
    <row r="11" spans="1:30" x14ac:dyDescent="0.25">
      <c r="A11" s="53" t="str">
        <f t="shared" si="0"/>
        <v>2018OctAustralian Dollar</v>
      </c>
      <c r="B11" s="57">
        <f t="shared" si="1"/>
        <v>0</v>
      </c>
      <c r="C11" s="57">
        <f t="shared" si="12"/>
        <v>0</v>
      </c>
      <c r="D11" s="57">
        <f t="shared" si="13"/>
        <v>0</v>
      </c>
      <c r="E11" s="57">
        <f t="shared" si="14"/>
        <v>0</v>
      </c>
      <c r="F11" s="57">
        <f t="shared" si="15"/>
        <v>0</v>
      </c>
      <c r="G11" s="57">
        <f t="shared" si="16"/>
        <v>0</v>
      </c>
      <c r="H11" s="68">
        <v>2018</v>
      </c>
      <c r="I11" s="68" t="s">
        <v>62</v>
      </c>
      <c r="J11" s="68" t="s">
        <v>33</v>
      </c>
      <c r="K11" s="70">
        <v>0.98250000000000004</v>
      </c>
      <c r="L11" s="68">
        <v>10</v>
      </c>
      <c r="M11" s="53" t="s">
        <v>63</v>
      </c>
      <c r="N11" s="60" t="e">
        <f>AA14</f>
        <v>#DIV/0!</v>
      </c>
      <c r="R11" s="57" t="s">
        <v>62</v>
      </c>
      <c r="S11" s="57">
        <v>10</v>
      </c>
      <c r="T11" s="53" t="s">
        <v>64</v>
      </c>
      <c r="W11" s="57">
        <v>10</v>
      </c>
      <c r="X11" s="57" t="str">
        <f t="shared" si="3"/>
        <v/>
      </c>
      <c r="Y11" s="57" t="str">
        <f t="shared" si="4"/>
        <v/>
      </c>
      <c r="Z11" s="57" t="str">
        <f t="shared" si="5"/>
        <v/>
      </c>
      <c r="AA11" s="61" t="str">
        <f t="shared" si="6"/>
        <v/>
      </c>
      <c r="AB11" s="61" t="str">
        <f t="shared" si="7"/>
        <v/>
      </c>
    </row>
    <row r="12" spans="1:30" x14ac:dyDescent="0.25">
      <c r="A12" s="53" t="str">
        <f t="shared" si="0"/>
        <v>2018NovAustralian Dollar</v>
      </c>
      <c r="B12" s="57">
        <f t="shared" si="1"/>
        <v>0</v>
      </c>
      <c r="C12" s="57">
        <f t="shared" si="12"/>
        <v>0</v>
      </c>
      <c r="D12" s="57">
        <f t="shared" si="13"/>
        <v>0</v>
      </c>
      <c r="E12" s="57">
        <f t="shared" si="14"/>
        <v>0</v>
      </c>
      <c r="F12" s="57">
        <f t="shared" si="15"/>
        <v>0</v>
      </c>
      <c r="G12" s="57">
        <f t="shared" si="16"/>
        <v>0</v>
      </c>
      <c r="H12" s="68">
        <v>2018</v>
      </c>
      <c r="I12" s="68" t="s">
        <v>65</v>
      </c>
      <c r="J12" s="68" t="s">
        <v>33</v>
      </c>
      <c r="K12" s="70">
        <v>1.0029999999999999</v>
      </c>
      <c r="L12" s="68">
        <v>11</v>
      </c>
      <c r="R12" s="57" t="s">
        <v>65</v>
      </c>
      <c r="S12" s="57">
        <v>11</v>
      </c>
      <c r="T12" s="53" t="s">
        <v>66</v>
      </c>
      <c r="W12" s="57">
        <v>11</v>
      </c>
      <c r="X12" s="57" t="str">
        <f t="shared" si="3"/>
        <v/>
      </c>
      <c r="Y12" s="57" t="str">
        <f t="shared" si="4"/>
        <v/>
      </c>
      <c r="Z12" s="57" t="str">
        <f t="shared" si="5"/>
        <v/>
      </c>
      <c r="AA12" s="61" t="str">
        <f t="shared" si="6"/>
        <v/>
      </c>
      <c r="AB12" s="61" t="str">
        <f t="shared" si="7"/>
        <v/>
      </c>
    </row>
    <row r="13" spans="1:30" x14ac:dyDescent="0.25">
      <c r="A13" s="53" t="str">
        <f t="shared" si="0"/>
        <v>2018DecAustralian Dollar</v>
      </c>
      <c r="B13" s="57">
        <f t="shared" si="1"/>
        <v>0</v>
      </c>
      <c r="C13" s="57">
        <f t="shared" si="12"/>
        <v>0</v>
      </c>
      <c r="D13" s="57">
        <f t="shared" si="13"/>
        <v>0</v>
      </c>
      <c r="E13" s="57">
        <f t="shared" si="14"/>
        <v>0</v>
      </c>
      <c r="F13" s="57">
        <f t="shared" si="15"/>
        <v>0</v>
      </c>
      <c r="G13" s="57">
        <f t="shared" si="16"/>
        <v>0</v>
      </c>
      <c r="H13" s="68">
        <v>2018</v>
      </c>
      <c r="I13" s="68" t="s">
        <v>11</v>
      </c>
      <c r="J13" s="68" t="s">
        <v>33</v>
      </c>
      <c r="K13" s="70">
        <v>0.96360000000000001</v>
      </c>
      <c r="L13" s="68">
        <v>12</v>
      </c>
      <c r="R13" s="57" t="s">
        <v>11</v>
      </c>
      <c r="S13" s="57">
        <v>12</v>
      </c>
      <c r="T13" s="53" t="s">
        <v>67</v>
      </c>
      <c r="W13" s="57">
        <v>12</v>
      </c>
      <c r="X13" s="57" t="str">
        <f t="shared" si="3"/>
        <v/>
      </c>
      <c r="Y13" s="57" t="str">
        <f t="shared" si="4"/>
        <v/>
      </c>
      <c r="Z13" s="57" t="str">
        <f t="shared" si="5"/>
        <v/>
      </c>
      <c r="AA13" s="61" t="str">
        <f t="shared" si="6"/>
        <v/>
      </c>
      <c r="AB13" s="61" t="str">
        <f t="shared" si="7"/>
        <v/>
      </c>
    </row>
    <row r="14" spans="1:30" x14ac:dyDescent="0.25">
      <c r="A14" s="53" t="str">
        <f t="shared" si="0"/>
        <v>2019JanAustralian Dollar</v>
      </c>
      <c r="B14" s="57">
        <f t="shared" si="1"/>
        <v>0</v>
      </c>
      <c r="C14" s="57">
        <f t="shared" si="12"/>
        <v>0</v>
      </c>
      <c r="D14" s="57">
        <f t="shared" si="13"/>
        <v>0</v>
      </c>
      <c r="E14" s="57">
        <f t="shared" si="14"/>
        <v>0</v>
      </c>
      <c r="F14" s="57">
        <f t="shared" si="15"/>
        <v>0</v>
      </c>
      <c r="G14" s="57">
        <f t="shared" si="16"/>
        <v>0</v>
      </c>
      <c r="H14" s="68">
        <v>2019</v>
      </c>
      <c r="I14" s="68" t="s">
        <v>8</v>
      </c>
      <c r="J14" s="68" t="s">
        <v>33</v>
      </c>
      <c r="K14" s="70">
        <v>0.97829999999999995</v>
      </c>
      <c r="L14" s="68">
        <v>1</v>
      </c>
      <c r="M14" s="71" t="s">
        <v>68</v>
      </c>
      <c r="N14" s="72" t="e">
        <f>IF(AND(N3=N5,O6&lt;O4),"Invalid search keys","")</f>
        <v>#N/A</v>
      </c>
      <c r="T14" s="53" t="s">
        <v>69</v>
      </c>
      <c r="W14" s="53" t="str">
        <f>IF(MAX(W2:W13)=N7,"IN ORDER","CHECK")</f>
        <v>CHECK</v>
      </c>
      <c r="AA14" s="61" t="e">
        <f>ROUND(SUM(AA2:AA13)/N7,4)</f>
        <v>#DIV/0!</v>
      </c>
    </row>
    <row r="15" spans="1:30" x14ac:dyDescent="0.25">
      <c r="A15" s="53" t="str">
        <f t="shared" si="0"/>
        <v>2019FebAustralian Dollar</v>
      </c>
      <c r="B15" s="57">
        <f t="shared" si="1"/>
        <v>0</v>
      </c>
      <c r="C15" s="57">
        <f t="shared" si="12"/>
        <v>0</v>
      </c>
      <c r="D15" s="57">
        <f t="shared" si="13"/>
        <v>0</v>
      </c>
      <c r="E15" s="57">
        <f t="shared" si="14"/>
        <v>0</v>
      </c>
      <c r="F15" s="57">
        <f t="shared" si="15"/>
        <v>0</v>
      </c>
      <c r="G15" s="57">
        <f t="shared" si="16"/>
        <v>0</v>
      </c>
      <c r="H15" s="68">
        <v>2019</v>
      </c>
      <c r="I15" s="68" t="s">
        <v>36</v>
      </c>
      <c r="J15" s="68" t="s">
        <v>33</v>
      </c>
      <c r="K15" s="70">
        <v>0.9637</v>
      </c>
      <c r="L15" s="68">
        <v>2</v>
      </c>
      <c r="M15" s="71" t="s">
        <v>70</v>
      </c>
      <c r="N15" s="72" t="str">
        <f>IF(N5&lt;N3,"Invalid search keys","")</f>
        <v/>
      </c>
      <c r="T15" s="53" t="s">
        <v>71</v>
      </c>
    </row>
    <row r="16" spans="1:30" x14ac:dyDescent="0.25">
      <c r="A16" s="53" t="str">
        <f t="shared" si="0"/>
        <v>2019MarAustralian Dollar</v>
      </c>
      <c r="B16" s="57">
        <f t="shared" si="1"/>
        <v>0</v>
      </c>
      <c r="C16" s="57">
        <f t="shared" si="12"/>
        <v>0</v>
      </c>
      <c r="D16" s="57">
        <f t="shared" si="13"/>
        <v>0</v>
      </c>
      <c r="E16" s="57">
        <f t="shared" si="14"/>
        <v>0</v>
      </c>
      <c r="F16" s="57">
        <f t="shared" si="15"/>
        <v>0</v>
      </c>
      <c r="G16" s="57">
        <f t="shared" si="16"/>
        <v>0</v>
      </c>
      <c r="H16" s="68">
        <v>2019</v>
      </c>
      <c r="I16" s="68" t="s">
        <v>40</v>
      </c>
      <c r="J16" s="68" t="s">
        <v>33</v>
      </c>
      <c r="K16" s="70">
        <v>0.96069999999999989</v>
      </c>
      <c r="L16" s="68">
        <v>3</v>
      </c>
      <c r="M16" s="71" t="s">
        <v>72</v>
      </c>
      <c r="N16" s="72" t="str">
        <f>IF(CONCATENATE(N3,N4)=CONCATENATE(N5,N6),"Invalid search keys","")</f>
        <v>Invalid search keys</v>
      </c>
      <c r="T16" s="53" t="s">
        <v>73</v>
      </c>
    </row>
    <row r="17" spans="1:20" x14ac:dyDescent="0.25">
      <c r="A17" s="53" t="str">
        <f t="shared" si="0"/>
        <v>2019AprAustralian Dollar</v>
      </c>
      <c r="B17" s="57">
        <f t="shared" si="1"/>
        <v>0</v>
      </c>
      <c r="C17" s="57">
        <f t="shared" si="12"/>
        <v>0</v>
      </c>
      <c r="D17" s="57">
        <f t="shared" si="13"/>
        <v>0</v>
      </c>
      <c r="E17" s="57">
        <f t="shared" si="14"/>
        <v>0</v>
      </c>
      <c r="F17" s="57">
        <f t="shared" si="15"/>
        <v>0</v>
      </c>
      <c r="G17" s="57">
        <f t="shared" si="16"/>
        <v>0</v>
      </c>
      <c r="H17" s="68">
        <v>2019</v>
      </c>
      <c r="I17" s="68" t="s">
        <v>44</v>
      </c>
      <c r="J17" s="68" t="s">
        <v>33</v>
      </c>
      <c r="K17" s="70">
        <v>0.95940000000000003</v>
      </c>
      <c r="L17" s="68">
        <v>4</v>
      </c>
      <c r="M17" s="71" t="s">
        <v>74</v>
      </c>
      <c r="N17" s="72" t="str">
        <f>IF(N7&gt;12,"Invalid search keys","")</f>
        <v/>
      </c>
      <c r="T17" s="53" t="s">
        <v>75</v>
      </c>
    </row>
    <row r="18" spans="1:20" x14ac:dyDescent="0.25">
      <c r="A18" s="53" t="str">
        <f t="shared" si="0"/>
        <v>2019MayAustralian Dollar</v>
      </c>
      <c r="B18" s="57">
        <f t="shared" si="1"/>
        <v>0</v>
      </c>
      <c r="C18" s="57">
        <f t="shared" si="12"/>
        <v>0</v>
      </c>
      <c r="D18" s="57">
        <f t="shared" si="13"/>
        <v>0</v>
      </c>
      <c r="E18" s="57">
        <f t="shared" si="14"/>
        <v>0</v>
      </c>
      <c r="F18" s="57">
        <f t="shared" si="15"/>
        <v>0</v>
      </c>
      <c r="G18" s="57">
        <f t="shared" si="16"/>
        <v>0</v>
      </c>
      <c r="H18" s="68">
        <v>2019</v>
      </c>
      <c r="I18" s="68" t="s">
        <v>48</v>
      </c>
      <c r="J18" s="68" t="s">
        <v>33</v>
      </c>
      <c r="K18" s="70">
        <v>0.95330000000000004</v>
      </c>
      <c r="L18" s="68">
        <v>5</v>
      </c>
      <c r="M18" s="71"/>
      <c r="T18" s="53" t="s">
        <v>76</v>
      </c>
    </row>
    <row r="19" spans="1:20" x14ac:dyDescent="0.25">
      <c r="A19" s="53" t="str">
        <f t="shared" si="0"/>
        <v>2019JunAustralian Dollar</v>
      </c>
      <c r="B19" s="57">
        <f t="shared" si="1"/>
        <v>0</v>
      </c>
      <c r="C19" s="57">
        <f t="shared" si="12"/>
        <v>0</v>
      </c>
      <c r="D19" s="57">
        <f t="shared" si="13"/>
        <v>0</v>
      </c>
      <c r="E19" s="57">
        <f t="shared" si="14"/>
        <v>0</v>
      </c>
      <c r="F19" s="57">
        <f t="shared" si="15"/>
        <v>0</v>
      </c>
      <c r="G19" s="57">
        <f t="shared" si="16"/>
        <v>0</v>
      </c>
      <c r="H19" s="68">
        <v>2019</v>
      </c>
      <c r="I19" s="68" t="s">
        <v>52</v>
      </c>
      <c r="J19" s="68" t="s">
        <v>33</v>
      </c>
      <c r="K19" s="70">
        <v>0.9487000000000001</v>
      </c>
      <c r="L19" s="68">
        <v>6</v>
      </c>
      <c r="M19" s="71" t="s">
        <v>77</v>
      </c>
      <c r="N19" s="73">
        <f>COUNTIF(N14:N17,"Invalid search keys")</f>
        <v>1</v>
      </c>
      <c r="T19" s="53" t="s">
        <v>78</v>
      </c>
    </row>
    <row r="20" spans="1:20" x14ac:dyDescent="0.25">
      <c r="A20" s="53" t="str">
        <f t="shared" si="0"/>
        <v>2019JulAustralian Dollar</v>
      </c>
      <c r="B20" s="57">
        <f t="shared" si="1"/>
        <v>0</v>
      </c>
      <c r="C20" s="57">
        <f t="shared" si="12"/>
        <v>0</v>
      </c>
      <c r="D20" s="57">
        <f t="shared" si="13"/>
        <v>0</v>
      </c>
      <c r="E20" s="57">
        <f t="shared" si="14"/>
        <v>0</v>
      </c>
      <c r="F20" s="57">
        <f t="shared" si="15"/>
        <v>0</v>
      </c>
      <c r="G20" s="57">
        <f t="shared" si="16"/>
        <v>0</v>
      </c>
      <c r="H20" s="68">
        <v>2019</v>
      </c>
      <c r="I20" s="68" t="s">
        <v>56</v>
      </c>
      <c r="J20" s="68" t="s">
        <v>33</v>
      </c>
      <c r="K20" s="70">
        <v>0.94389999999999996</v>
      </c>
      <c r="L20" s="68">
        <v>7</v>
      </c>
      <c r="T20" s="53" t="s">
        <v>79</v>
      </c>
    </row>
    <row r="21" spans="1:20" x14ac:dyDescent="0.25">
      <c r="A21" s="53" t="str">
        <f t="shared" si="0"/>
        <v>2019AugAustralian Dollar</v>
      </c>
      <c r="B21" s="57">
        <f t="shared" si="1"/>
        <v>0</v>
      </c>
      <c r="C21" s="57">
        <f t="shared" si="12"/>
        <v>0</v>
      </c>
      <c r="D21" s="57">
        <f t="shared" si="13"/>
        <v>0</v>
      </c>
      <c r="E21" s="57">
        <f t="shared" si="14"/>
        <v>0</v>
      </c>
      <c r="F21" s="57">
        <f t="shared" si="15"/>
        <v>0</v>
      </c>
      <c r="G21" s="57">
        <f t="shared" si="16"/>
        <v>0</v>
      </c>
      <c r="H21" s="68">
        <v>2019</v>
      </c>
      <c r="I21" s="68" t="s">
        <v>58</v>
      </c>
      <c r="J21" s="68" t="s">
        <v>33</v>
      </c>
      <c r="K21" s="70">
        <v>0.93269999999999997</v>
      </c>
      <c r="L21" s="68">
        <v>8</v>
      </c>
      <c r="T21" s="53" t="s">
        <v>5</v>
      </c>
    </row>
    <row r="22" spans="1:20" x14ac:dyDescent="0.25">
      <c r="A22" s="53" t="str">
        <f t="shared" si="0"/>
        <v>2019SepAustralian Dollar</v>
      </c>
      <c r="B22" s="57">
        <f t="shared" si="1"/>
        <v>0</v>
      </c>
      <c r="C22" s="57">
        <f t="shared" si="12"/>
        <v>0</v>
      </c>
      <c r="D22" s="57">
        <f t="shared" si="13"/>
        <v>0</v>
      </c>
      <c r="E22" s="57">
        <f t="shared" si="14"/>
        <v>0</v>
      </c>
      <c r="F22" s="57">
        <f t="shared" si="15"/>
        <v>0</v>
      </c>
      <c r="G22" s="57">
        <f t="shared" si="16"/>
        <v>0</v>
      </c>
      <c r="H22" s="68">
        <v>2019</v>
      </c>
      <c r="I22" s="68" t="s">
        <v>60</v>
      </c>
      <c r="J22" s="68" t="s">
        <v>33</v>
      </c>
      <c r="K22" s="70">
        <v>0.93340000000000001</v>
      </c>
      <c r="L22" s="68">
        <v>9</v>
      </c>
      <c r="T22" s="53" t="s">
        <v>80</v>
      </c>
    </row>
    <row r="23" spans="1:20" x14ac:dyDescent="0.25">
      <c r="A23" s="53" t="str">
        <f t="shared" si="0"/>
        <v>2019OctAustralian Dollar</v>
      </c>
      <c r="B23" s="57">
        <f t="shared" si="1"/>
        <v>0</v>
      </c>
      <c r="C23" s="57">
        <f t="shared" si="12"/>
        <v>0</v>
      </c>
      <c r="D23" s="57">
        <f t="shared" si="13"/>
        <v>0</v>
      </c>
      <c r="E23" s="57">
        <f t="shared" si="14"/>
        <v>0</v>
      </c>
      <c r="F23" s="57">
        <f t="shared" si="15"/>
        <v>0</v>
      </c>
      <c r="G23" s="57">
        <f t="shared" si="16"/>
        <v>0</v>
      </c>
      <c r="H23" s="68">
        <v>2019</v>
      </c>
      <c r="I23" s="68" t="s">
        <v>62</v>
      </c>
      <c r="J23" s="68" t="s">
        <v>33</v>
      </c>
      <c r="K23" s="70">
        <v>0.9423999999999999</v>
      </c>
      <c r="L23" s="68">
        <v>10</v>
      </c>
    </row>
    <row r="24" spans="1:20" x14ac:dyDescent="0.25">
      <c r="A24" s="53" t="str">
        <f t="shared" si="0"/>
        <v>2019NovAustralian Dollar</v>
      </c>
      <c r="B24" s="57">
        <f t="shared" si="1"/>
        <v>0</v>
      </c>
      <c r="C24" s="57">
        <f t="shared" si="12"/>
        <v>0</v>
      </c>
      <c r="D24" s="57">
        <f t="shared" si="13"/>
        <v>0</v>
      </c>
      <c r="E24" s="57">
        <f t="shared" si="14"/>
        <v>0</v>
      </c>
      <c r="F24" s="57">
        <f t="shared" si="15"/>
        <v>0</v>
      </c>
      <c r="G24" s="57">
        <f t="shared" si="16"/>
        <v>0</v>
      </c>
      <c r="H24" s="68">
        <v>2019</v>
      </c>
      <c r="I24" s="68" t="s">
        <v>65</v>
      </c>
      <c r="J24" s="68" t="s">
        <v>33</v>
      </c>
      <c r="K24" s="70">
        <v>0.92510000000000003</v>
      </c>
      <c r="L24" s="68">
        <v>11</v>
      </c>
    </row>
    <row r="25" spans="1:20" x14ac:dyDescent="0.25">
      <c r="A25" s="53" t="str">
        <f t="shared" si="0"/>
        <v>2019DecAustralian Dollar</v>
      </c>
      <c r="B25" s="57">
        <f t="shared" si="1"/>
        <v>0</v>
      </c>
      <c r="C25" s="57">
        <f t="shared" si="12"/>
        <v>0</v>
      </c>
      <c r="D25" s="57">
        <f t="shared" si="13"/>
        <v>0</v>
      </c>
      <c r="E25" s="57">
        <f t="shared" si="14"/>
        <v>0</v>
      </c>
      <c r="F25" s="57">
        <f t="shared" si="15"/>
        <v>0</v>
      </c>
      <c r="G25" s="57">
        <f t="shared" si="16"/>
        <v>0</v>
      </c>
      <c r="H25" s="68">
        <v>2019</v>
      </c>
      <c r="I25" s="68" t="s">
        <v>11</v>
      </c>
      <c r="J25" s="68" t="s">
        <v>33</v>
      </c>
      <c r="K25" s="70">
        <v>0.94340000000000002</v>
      </c>
      <c r="L25" s="68">
        <v>12</v>
      </c>
    </row>
    <row r="26" spans="1:20" x14ac:dyDescent="0.25">
      <c r="A26" s="53" t="str">
        <f t="shared" si="0"/>
        <v>2020JanAustralian Dollar</v>
      </c>
      <c r="B26" s="57">
        <f t="shared" si="1"/>
        <v>0</v>
      </c>
      <c r="C26" s="57">
        <f t="shared" si="12"/>
        <v>0</v>
      </c>
      <c r="D26" s="57">
        <f t="shared" si="13"/>
        <v>0</v>
      </c>
      <c r="E26" s="57">
        <f t="shared" si="14"/>
        <v>0</v>
      </c>
      <c r="F26" s="57">
        <f t="shared" si="15"/>
        <v>0</v>
      </c>
      <c r="G26" s="57">
        <f t="shared" si="16"/>
        <v>0</v>
      </c>
      <c r="H26" s="68">
        <v>2020</v>
      </c>
      <c r="I26" s="68" t="s">
        <v>8</v>
      </c>
      <c r="J26" s="68" t="s">
        <v>33</v>
      </c>
      <c r="K26" s="74">
        <v>0.91420000000000001</v>
      </c>
      <c r="L26" s="68">
        <v>1</v>
      </c>
    </row>
    <row r="27" spans="1:20" x14ac:dyDescent="0.25">
      <c r="A27" s="53" t="str">
        <f t="shared" si="0"/>
        <v>2020FebAustralian Dollar</v>
      </c>
      <c r="B27" s="57">
        <f t="shared" si="1"/>
        <v>0</v>
      </c>
      <c r="C27" s="57">
        <f t="shared" si="12"/>
        <v>0</v>
      </c>
      <c r="D27" s="57">
        <f t="shared" si="13"/>
        <v>0</v>
      </c>
      <c r="E27" s="57">
        <f t="shared" si="14"/>
        <v>0</v>
      </c>
      <c r="F27" s="57">
        <f t="shared" si="15"/>
        <v>0</v>
      </c>
      <c r="G27" s="57">
        <f t="shared" si="16"/>
        <v>0</v>
      </c>
      <c r="H27" s="68">
        <v>2020</v>
      </c>
      <c r="I27" s="68" t="s">
        <v>36</v>
      </c>
      <c r="J27" s="68" t="s">
        <v>33</v>
      </c>
      <c r="K27" s="74">
        <v>0.91349999999999998</v>
      </c>
      <c r="L27" s="68">
        <v>2</v>
      </c>
    </row>
    <row r="28" spans="1:20" x14ac:dyDescent="0.25">
      <c r="A28" s="53" t="str">
        <f t="shared" si="0"/>
        <v>2020MarAustralian Dollar</v>
      </c>
      <c r="B28" s="57">
        <f t="shared" si="1"/>
        <v>0</v>
      </c>
      <c r="C28" s="57">
        <f t="shared" si="12"/>
        <v>0</v>
      </c>
      <c r="D28" s="57">
        <f t="shared" si="13"/>
        <v>0</v>
      </c>
      <c r="E28" s="57">
        <f t="shared" si="14"/>
        <v>0</v>
      </c>
      <c r="F28" s="57">
        <f t="shared" si="15"/>
        <v>0</v>
      </c>
      <c r="G28" s="57">
        <f t="shared" si="16"/>
        <v>0</v>
      </c>
      <c r="H28" s="68">
        <v>2020</v>
      </c>
      <c r="I28" s="68" t="s">
        <v>40</v>
      </c>
      <c r="J28" s="68" t="s">
        <v>33</v>
      </c>
      <c r="K28" s="74">
        <v>0.87939999999999996</v>
      </c>
      <c r="L28" s="68">
        <v>3</v>
      </c>
    </row>
    <row r="29" spans="1:20" x14ac:dyDescent="0.25">
      <c r="A29" s="53" t="str">
        <f t="shared" si="0"/>
        <v>2020AprAustralian Dollar</v>
      </c>
      <c r="B29" s="57">
        <f t="shared" si="1"/>
        <v>0</v>
      </c>
      <c r="C29" s="57">
        <f t="shared" si="12"/>
        <v>0</v>
      </c>
      <c r="D29" s="57">
        <f t="shared" si="13"/>
        <v>0</v>
      </c>
      <c r="E29" s="57">
        <f t="shared" si="14"/>
        <v>0</v>
      </c>
      <c r="F29" s="57">
        <f t="shared" si="15"/>
        <v>0</v>
      </c>
      <c r="G29" s="57">
        <f t="shared" si="16"/>
        <v>0</v>
      </c>
      <c r="H29" s="68">
        <v>2020</v>
      </c>
      <c r="I29" s="68" t="s">
        <v>44</v>
      </c>
      <c r="J29" s="68" t="s">
        <v>33</v>
      </c>
      <c r="K29" s="74">
        <v>0.92500000000000004</v>
      </c>
      <c r="L29" s="68">
        <v>4</v>
      </c>
    </row>
    <row r="30" spans="1:20" x14ac:dyDescent="0.25">
      <c r="A30" s="53" t="str">
        <f t="shared" si="0"/>
        <v>2020MayAustralian Dollar</v>
      </c>
      <c r="B30" s="57">
        <f t="shared" si="1"/>
        <v>0</v>
      </c>
      <c r="C30" s="57">
        <f t="shared" si="12"/>
        <v>0</v>
      </c>
      <c r="D30" s="57">
        <f t="shared" si="13"/>
        <v>0</v>
      </c>
      <c r="E30" s="57">
        <f t="shared" si="14"/>
        <v>0</v>
      </c>
      <c r="F30" s="57">
        <f t="shared" si="15"/>
        <v>0</v>
      </c>
      <c r="G30" s="57">
        <f>IF(AND(F30=1,F29=1),G29+F30,F30)</f>
        <v>0</v>
      </c>
      <c r="H30" s="68">
        <v>2020</v>
      </c>
      <c r="I30" s="68" t="s">
        <v>48</v>
      </c>
      <c r="J30" s="68" t="s">
        <v>33</v>
      </c>
      <c r="K30" s="70">
        <v>0.93959999999999999</v>
      </c>
      <c r="L30" s="68">
        <v>5</v>
      </c>
    </row>
    <row r="31" spans="1:20" x14ac:dyDescent="0.25">
      <c r="A31" s="53" t="str">
        <f t="shared" si="0"/>
        <v>2020JunAustralian Dollar</v>
      </c>
      <c r="B31" s="57">
        <f t="shared" si="1"/>
        <v>0</v>
      </c>
      <c r="C31" s="57">
        <f t="shared" si="12"/>
        <v>0</v>
      </c>
      <c r="D31" s="57">
        <f t="shared" si="13"/>
        <v>0</v>
      </c>
      <c r="E31" s="57">
        <f t="shared" si="14"/>
        <v>0</v>
      </c>
      <c r="F31" s="57">
        <f t="shared" si="15"/>
        <v>0</v>
      </c>
      <c r="G31" s="57">
        <f t="shared" si="16"/>
        <v>0</v>
      </c>
      <c r="H31" s="68">
        <v>2020</v>
      </c>
      <c r="I31" s="68" t="s">
        <v>52</v>
      </c>
      <c r="J31" s="68" t="s">
        <v>33</v>
      </c>
      <c r="K31" s="74">
        <v>0.95900000000000007</v>
      </c>
      <c r="L31" s="68">
        <v>6</v>
      </c>
    </row>
    <row r="32" spans="1:20" x14ac:dyDescent="0.25">
      <c r="A32" s="53" t="str">
        <f t="shared" si="0"/>
        <v>2020JulAustralian Dollar</v>
      </c>
      <c r="B32" s="57">
        <f t="shared" si="1"/>
        <v>0</v>
      </c>
      <c r="C32" s="57">
        <f t="shared" si="12"/>
        <v>0</v>
      </c>
      <c r="D32" s="57">
        <f t="shared" si="13"/>
        <v>0</v>
      </c>
      <c r="E32" s="57">
        <f t="shared" si="14"/>
        <v>0</v>
      </c>
      <c r="F32" s="57">
        <f t="shared" si="15"/>
        <v>0</v>
      </c>
      <c r="G32" s="57">
        <f t="shared" si="16"/>
        <v>0</v>
      </c>
      <c r="H32" s="68">
        <v>2020</v>
      </c>
      <c r="I32" s="68" t="s">
        <v>56</v>
      </c>
      <c r="J32" s="68" t="s">
        <v>33</v>
      </c>
      <c r="K32" s="70">
        <v>0.98730000000000007</v>
      </c>
      <c r="L32" s="68">
        <v>7</v>
      </c>
    </row>
    <row r="33" spans="1:12" x14ac:dyDescent="0.25">
      <c r="A33" s="53" t="str">
        <f t="shared" si="0"/>
        <v>2020AugAustralian Dollar</v>
      </c>
      <c r="B33" s="57">
        <f t="shared" si="1"/>
        <v>0</v>
      </c>
      <c r="C33" s="57">
        <f t="shared" si="12"/>
        <v>0</v>
      </c>
      <c r="D33" s="57">
        <f t="shared" si="13"/>
        <v>0</v>
      </c>
      <c r="E33" s="57">
        <f t="shared" si="14"/>
        <v>0</v>
      </c>
      <c r="F33" s="57">
        <f t="shared" si="15"/>
        <v>0</v>
      </c>
      <c r="G33" s="57">
        <f t="shared" si="16"/>
        <v>0</v>
      </c>
      <c r="H33" s="68">
        <v>2020</v>
      </c>
      <c r="I33" s="68" t="s">
        <v>58</v>
      </c>
      <c r="J33" s="68" t="s">
        <v>33</v>
      </c>
      <c r="K33" s="70">
        <v>1.0003</v>
      </c>
      <c r="L33" s="68">
        <v>8</v>
      </c>
    </row>
    <row r="34" spans="1:12" x14ac:dyDescent="0.25">
      <c r="A34" s="53" t="str">
        <f t="shared" si="0"/>
        <v>2020SepAustralian Dollar</v>
      </c>
      <c r="B34" s="57">
        <f t="shared" si="1"/>
        <v>0</v>
      </c>
      <c r="C34" s="57">
        <f t="shared" si="12"/>
        <v>0</v>
      </c>
      <c r="D34" s="57">
        <f t="shared" si="13"/>
        <v>0</v>
      </c>
      <c r="E34" s="57">
        <f t="shared" si="14"/>
        <v>0</v>
      </c>
      <c r="F34" s="57">
        <f t="shared" si="15"/>
        <v>0</v>
      </c>
      <c r="G34" s="57">
        <f t="shared" si="16"/>
        <v>0</v>
      </c>
      <c r="H34" s="68">
        <v>2020</v>
      </c>
      <c r="I34" s="68" t="s">
        <v>60</v>
      </c>
      <c r="J34" s="68" t="s">
        <v>33</v>
      </c>
      <c r="K34" s="70">
        <v>0.97389999999999999</v>
      </c>
      <c r="L34" s="68">
        <v>9</v>
      </c>
    </row>
    <row r="35" spans="1:12" x14ac:dyDescent="0.25">
      <c r="A35" s="53" t="str">
        <f t="shared" si="0"/>
        <v>2020OctAustralian Dollar</v>
      </c>
      <c r="B35" s="57">
        <f t="shared" si="1"/>
        <v>0</v>
      </c>
      <c r="C35" s="57">
        <f t="shared" si="12"/>
        <v>0</v>
      </c>
      <c r="D35" s="57">
        <f t="shared" si="13"/>
        <v>0</v>
      </c>
      <c r="E35" s="57">
        <f t="shared" si="14"/>
        <v>0</v>
      </c>
      <c r="F35" s="57">
        <f t="shared" si="15"/>
        <v>0</v>
      </c>
      <c r="G35" s="57">
        <f t="shared" si="16"/>
        <v>0</v>
      </c>
      <c r="H35" s="68">
        <v>2020</v>
      </c>
      <c r="I35" s="68" t="s">
        <v>62</v>
      </c>
      <c r="J35" s="68" t="s">
        <v>33</v>
      </c>
      <c r="K35" s="70">
        <v>0.96150000000000002</v>
      </c>
      <c r="L35" s="68">
        <v>10</v>
      </c>
    </row>
    <row r="36" spans="1:12" x14ac:dyDescent="0.25">
      <c r="A36" s="53" t="str">
        <f t="shared" si="0"/>
        <v>2020NovAustralian Dollar</v>
      </c>
      <c r="B36" s="57">
        <f t="shared" si="1"/>
        <v>0</v>
      </c>
      <c r="C36" s="57">
        <f t="shared" si="12"/>
        <v>0</v>
      </c>
      <c r="D36" s="57">
        <f t="shared" si="13"/>
        <v>0</v>
      </c>
      <c r="E36" s="57">
        <f t="shared" si="14"/>
        <v>0</v>
      </c>
      <c r="F36" s="57">
        <f t="shared" si="15"/>
        <v>0</v>
      </c>
      <c r="G36" s="57">
        <f t="shared" si="16"/>
        <v>0</v>
      </c>
      <c r="H36" s="68">
        <v>2020</v>
      </c>
      <c r="I36" s="68" t="s">
        <v>65</v>
      </c>
      <c r="J36" s="68" t="s">
        <v>33</v>
      </c>
      <c r="K36" s="70">
        <v>0.98799999999999999</v>
      </c>
      <c r="L36" s="68">
        <v>11</v>
      </c>
    </row>
    <row r="37" spans="1:12" x14ac:dyDescent="0.25">
      <c r="A37" s="53" t="str">
        <f t="shared" si="0"/>
        <v>2020DecAustralian Dollar</v>
      </c>
      <c r="B37" s="57">
        <f t="shared" si="1"/>
        <v>0</v>
      </c>
      <c r="C37" s="57">
        <f t="shared" si="12"/>
        <v>0</v>
      </c>
      <c r="D37" s="57">
        <f t="shared" si="13"/>
        <v>0</v>
      </c>
      <c r="E37" s="57">
        <f t="shared" si="14"/>
        <v>0</v>
      </c>
      <c r="F37" s="57">
        <f t="shared" si="15"/>
        <v>0</v>
      </c>
      <c r="G37" s="57">
        <f t="shared" si="16"/>
        <v>0</v>
      </c>
      <c r="H37" s="68">
        <v>2020</v>
      </c>
      <c r="I37" s="68" t="s">
        <v>11</v>
      </c>
      <c r="J37" s="68" t="s">
        <v>33</v>
      </c>
      <c r="K37" s="70">
        <v>1.0178</v>
      </c>
      <c r="L37" s="68">
        <v>12</v>
      </c>
    </row>
    <row r="38" spans="1:12" x14ac:dyDescent="0.25">
      <c r="A38" s="53" t="str">
        <f t="shared" si="0"/>
        <v>2021JanAustralian Dollar</v>
      </c>
      <c r="B38" s="57">
        <f t="shared" si="1"/>
        <v>0</v>
      </c>
      <c r="C38" s="57">
        <f t="shared" si="12"/>
        <v>0</v>
      </c>
      <c r="D38" s="57">
        <f t="shared" si="13"/>
        <v>0</v>
      </c>
      <c r="E38" s="57">
        <f t="shared" si="14"/>
        <v>0</v>
      </c>
      <c r="F38" s="57">
        <f t="shared" si="15"/>
        <v>0</v>
      </c>
      <c r="G38" s="57">
        <f t="shared" si="16"/>
        <v>0</v>
      </c>
      <c r="H38" s="68">
        <v>2021</v>
      </c>
      <c r="I38" s="68" t="s">
        <v>8</v>
      </c>
      <c r="J38" s="68" t="s">
        <v>33</v>
      </c>
      <c r="K38" s="75">
        <v>1.0176000000000001</v>
      </c>
      <c r="L38" s="68">
        <v>1</v>
      </c>
    </row>
    <row r="39" spans="1:12" x14ac:dyDescent="0.25">
      <c r="A39" s="53" t="str">
        <f t="shared" si="0"/>
        <v>2021FebAustralian Dollar</v>
      </c>
      <c r="B39" s="57">
        <f t="shared" si="1"/>
        <v>0</v>
      </c>
      <c r="C39" s="57">
        <f t="shared" si="12"/>
        <v>0</v>
      </c>
      <c r="D39" s="57">
        <f t="shared" si="13"/>
        <v>0</v>
      </c>
      <c r="E39" s="57">
        <f t="shared" si="14"/>
        <v>0</v>
      </c>
      <c r="F39" s="57">
        <f t="shared" si="15"/>
        <v>0</v>
      </c>
      <c r="G39" s="57">
        <f t="shared" si="16"/>
        <v>0</v>
      </c>
      <c r="H39" s="68">
        <v>2021</v>
      </c>
      <c r="I39" s="68" t="s">
        <v>36</v>
      </c>
      <c r="J39" s="68" t="s">
        <v>33</v>
      </c>
      <c r="K39" s="75">
        <v>1.0429999999999999</v>
      </c>
      <c r="L39" s="68">
        <v>2</v>
      </c>
    </row>
    <row r="40" spans="1:12" x14ac:dyDescent="0.25">
      <c r="A40" s="53" t="str">
        <f t="shared" si="0"/>
        <v>2021MarAustralian Dollar</v>
      </c>
      <c r="B40" s="57">
        <f t="shared" si="1"/>
        <v>0</v>
      </c>
      <c r="C40" s="57">
        <f t="shared" si="12"/>
        <v>0</v>
      </c>
      <c r="D40" s="57">
        <f t="shared" si="13"/>
        <v>0</v>
      </c>
      <c r="E40" s="57">
        <f t="shared" si="14"/>
        <v>0</v>
      </c>
      <c r="F40" s="57">
        <f t="shared" si="15"/>
        <v>0</v>
      </c>
      <c r="G40" s="57">
        <f t="shared" si="16"/>
        <v>0</v>
      </c>
      <c r="H40" s="68">
        <v>2021</v>
      </c>
      <c r="I40" s="68" t="s">
        <v>40</v>
      </c>
      <c r="J40" s="68" t="s">
        <v>33</v>
      </c>
      <c r="K40" s="75">
        <v>1.0246</v>
      </c>
      <c r="L40" s="68">
        <v>3</v>
      </c>
    </row>
    <row r="41" spans="1:12" x14ac:dyDescent="0.25">
      <c r="A41" s="53" t="str">
        <f t="shared" si="0"/>
        <v>2021AprAustralian Dollar</v>
      </c>
      <c r="B41" s="57">
        <f t="shared" si="1"/>
        <v>0</v>
      </c>
      <c r="C41" s="57">
        <f t="shared" si="12"/>
        <v>0</v>
      </c>
      <c r="D41" s="57">
        <f t="shared" si="13"/>
        <v>0</v>
      </c>
      <c r="E41" s="57">
        <f t="shared" si="14"/>
        <v>0</v>
      </c>
      <c r="F41" s="57">
        <f t="shared" si="15"/>
        <v>0</v>
      </c>
      <c r="G41" s="57">
        <f t="shared" si="16"/>
        <v>0</v>
      </c>
      <c r="H41" s="68">
        <v>2021</v>
      </c>
      <c r="I41" s="68" t="s">
        <v>44</v>
      </c>
      <c r="J41" s="68" t="s">
        <v>33</v>
      </c>
      <c r="K41" s="75">
        <v>1.0319</v>
      </c>
      <c r="L41" s="68">
        <v>4</v>
      </c>
    </row>
    <row r="42" spans="1:12" x14ac:dyDescent="0.25">
      <c r="A42" s="53" t="str">
        <f t="shared" si="0"/>
        <v>2021MayAustralian Dollar</v>
      </c>
      <c r="B42" s="57">
        <f t="shared" si="1"/>
        <v>0</v>
      </c>
      <c r="C42" s="57">
        <f t="shared" si="12"/>
        <v>0</v>
      </c>
      <c r="D42" s="57">
        <f t="shared" si="13"/>
        <v>0</v>
      </c>
      <c r="E42" s="57">
        <f t="shared" si="14"/>
        <v>0</v>
      </c>
      <c r="F42" s="57">
        <f t="shared" si="15"/>
        <v>0</v>
      </c>
      <c r="G42" s="57">
        <f t="shared" si="16"/>
        <v>0</v>
      </c>
      <c r="H42" s="68">
        <v>2021</v>
      </c>
      <c r="I42" s="68" t="s">
        <v>48</v>
      </c>
      <c r="J42" s="68" t="s">
        <v>33</v>
      </c>
      <c r="K42" s="75">
        <v>1.0217000000000001</v>
      </c>
      <c r="L42" s="68">
        <v>5</v>
      </c>
    </row>
    <row r="43" spans="1:12" x14ac:dyDescent="0.25">
      <c r="A43" s="53" t="str">
        <f t="shared" si="0"/>
        <v>2021JunAustralian Dollar</v>
      </c>
      <c r="B43" s="57">
        <f t="shared" si="1"/>
        <v>0</v>
      </c>
      <c r="C43" s="57">
        <f t="shared" si="12"/>
        <v>0</v>
      </c>
      <c r="D43" s="57">
        <f t="shared" si="13"/>
        <v>0</v>
      </c>
      <c r="E43" s="57">
        <f t="shared" si="14"/>
        <v>0</v>
      </c>
      <c r="F43" s="57">
        <f t="shared" si="15"/>
        <v>0</v>
      </c>
      <c r="G43" s="57">
        <f t="shared" si="16"/>
        <v>0</v>
      </c>
      <c r="H43" s="68">
        <v>2021</v>
      </c>
      <c r="I43" s="68" t="s">
        <v>52</v>
      </c>
      <c r="J43" s="68" t="s">
        <v>33</v>
      </c>
      <c r="K43" s="75">
        <v>1.0114000000000001</v>
      </c>
      <c r="L43" s="68">
        <v>6</v>
      </c>
    </row>
    <row r="44" spans="1:12" x14ac:dyDescent="0.25">
      <c r="A44" s="53" t="str">
        <f t="shared" si="0"/>
        <v>2021JulAustralian Dollar</v>
      </c>
      <c r="B44" s="57">
        <f t="shared" si="1"/>
        <v>0</v>
      </c>
      <c r="C44" s="57">
        <f t="shared" si="12"/>
        <v>0</v>
      </c>
      <c r="D44" s="57">
        <f t="shared" si="13"/>
        <v>0</v>
      </c>
      <c r="E44" s="57">
        <f t="shared" si="14"/>
        <v>0</v>
      </c>
      <c r="F44" s="57">
        <f t="shared" si="15"/>
        <v>0</v>
      </c>
      <c r="G44" s="57">
        <f t="shared" si="16"/>
        <v>0</v>
      </c>
      <c r="H44" s="68">
        <v>2021</v>
      </c>
      <c r="I44" s="68" t="s">
        <v>56</v>
      </c>
      <c r="J44" s="68" t="s">
        <v>33</v>
      </c>
      <c r="K44" s="74">
        <v>0.9998999999999999</v>
      </c>
      <c r="L44" s="68">
        <v>7</v>
      </c>
    </row>
    <row r="45" spans="1:12" x14ac:dyDescent="0.25">
      <c r="A45" s="53" t="str">
        <f t="shared" si="0"/>
        <v>2021AugAustralian Dollar</v>
      </c>
      <c r="B45" s="57">
        <f t="shared" si="1"/>
        <v>0</v>
      </c>
      <c r="C45" s="57">
        <f t="shared" si="12"/>
        <v>0</v>
      </c>
      <c r="D45" s="57">
        <f t="shared" si="13"/>
        <v>0</v>
      </c>
      <c r="E45" s="57">
        <f t="shared" si="14"/>
        <v>0</v>
      </c>
      <c r="F45" s="57">
        <f t="shared" si="15"/>
        <v>0</v>
      </c>
      <c r="G45" s="57">
        <f t="shared" si="16"/>
        <v>0</v>
      </c>
      <c r="H45" s="68">
        <v>2021</v>
      </c>
      <c r="I45" s="68" t="s">
        <v>58</v>
      </c>
      <c r="J45" s="68" t="s">
        <v>33</v>
      </c>
      <c r="K45" s="74">
        <v>0.98250000000000004</v>
      </c>
      <c r="L45" s="68">
        <v>8</v>
      </c>
    </row>
    <row r="46" spans="1:12" x14ac:dyDescent="0.25">
      <c r="A46" s="53" t="str">
        <f t="shared" si="0"/>
        <v>2021SepAustralian Dollar</v>
      </c>
      <c r="B46" s="57">
        <f t="shared" si="1"/>
        <v>0</v>
      </c>
      <c r="C46" s="57">
        <f t="shared" si="12"/>
        <v>0</v>
      </c>
      <c r="D46" s="57">
        <f t="shared" si="13"/>
        <v>0</v>
      </c>
      <c r="E46" s="57">
        <f t="shared" si="14"/>
        <v>0</v>
      </c>
      <c r="F46" s="57">
        <f t="shared" si="15"/>
        <v>0</v>
      </c>
      <c r="G46" s="57">
        <f t="shared" si="16"/>
        <v>0</v>
      </c>
      <c r="H46" s="68">
        <v>2021</v>
      </c>
      <c r="I46" s="68" t="s">
        <v>60</v>
      </c>
      <c r="J46" s="68" t="s">
        <v>33</v>
      </c>
      <c r="K46" s="74">
        <v>0.98040000000000005</v>
      </c>
      <c r="L46" s="68">
        <v>9</v>
      </c>
    </row>
    <row r="47" spans="1:12" x14ac:dyDescent="0.25">
      <c r="A47" s="53" t="str">
        <f t="shared" si="0"/>
        <v>2021OctAustralian Dollar</v>
      </c>
      <c r="B47" s="57">
        <f t="shared" si="1"/>
        <v>0</v>
      </c>
      <c r="C47" s="57">
        <f t="shared" si="12"/>
        <v>0</v>
      </c>
      <c r="D47" s="57">
        <f t="shared" si="13"/>
        <v>0</v>
      </c>
      <c r="E47" s="57">
        <f t="shared" si="14"/>
        <v>0</v>
      </c>
      <c r="F47" s="57">
        <f t="shared" si="15"/>
        <v>0</v>
      </c>
      <c r="G47" s="57">
        <f t="shared" si="16"/>
        <v>0</v>
      </c>
      <c r="H47" s="68">
        <v>2021</v>
      </c>
      <c r="I47" s="68" t="s">
        <v>62</v>
      </c>
      <c r="J47" s="68" t="s">
        <v>33</v>
      </c>
      <c r="K47" s="74">
        <v>1.0145999999999999</v>
      </c>
      <c r="L47" s="68">
        <v>10</v>
      </c>
    </row>
    <row r="48" spans="1:12" x14ac:dyDescent="0.25">
      <c r="A48" s="53" t="str">
        <f t="shared" si="0"/>
        <v>2021NovAustralian Dollar</v>
      </c>
      <c r="B48" s="57">
        <f t="shared" si="1"/>
        <v>0</v>
      </c>
      <c r="C48" s="57">
        <f t="shared" si="12"/>
        <v>0</v>
      </c>
      <c r="D48" s="57">
        <f t="shared" si="13"/>
        <v>0</v>
      </c>
      <c r="E48" s="57">
        <f t="shared" si="14"/>
        <v>0</v>
      </c>
      <c r="F48" s="57">
        <f t="shared" si="15"/>
        <v>0</v>
      </c>
      <c r="G48" s="57">
        <f t="shared" si="16"/>
        <v>0</v>
      </c>
      <c r="H48" s="68">
        <v>2021</v>
      </c>
      <c r="I48" s="68" t="s">
        <v>65</v>
      </c>
      <c r="J48" s="68" t="s">
        <v>33</v>
      </c>
      <c r="K48" s="74">
        <v>0.9779000000000001</v>
      </c>
      <c r="L48" s="68">
        <v>11</v>
      </c>
    </row>
    <row r="49" spans="1:12" x14ac:dyDescent="0.25">
      <c r="A49" s="53" t="str">
        <f t="shared" si="0"/>
        <v>2021DecAustralian Dollar</v>
      </c>
      <c r="B49" s="57">
        <f t="shared" si="1"/>
        <v>0</v>
      </c>
      <c r="C49" s="57">
        <f t="shared" si="12"/>
        <v>0</v>
      </c>
      <c r="D49" s="57">
        <f t="shared" si="13"/>
        <v>0</v>
      </c>
      <c r="E49" s="57">
        <f t="shared" si="14"/>
        <v>0</v>
      </c>
      <c r="F49" s="57">
        <f t="shared" si="15"/>
        <v>0</v>
      </c>
      <c r="G49" s="57">
        <f t="shared" si="16"/>
        <v>0</v>
      </c>
      <c r="H49" s="68">
        <v>2021</v>
      </c>
      <c r="I49" s="68" t="s">
        <v>11</v>
      </c>
      <c r="J49" s="68" t="s">
        <v>33</v>
      </c>
      <c r="K49" s="74">
        <v>0.98030000000000006</v>
      </c>
      <c r="L49" s="68">
        <v>12</v>
      </c>
    </row>
    <row r="50" spans="1:12" x14ac:dyDescent="0.25">
      <c r="A50" s="53" t="str">
        <f t="shared" si="0"/>
        <v>2022JanAustralian Dollar</v>
      </c>
      <c r="B50" s="57">
        <f t="shared" si="1"/>
        <v>0</v>
      </c>
      <c r="C50" s="57">
        <f t="shared" si="12"/>
        <v>0</v>
      </c>
      <c r="D50" s="57">
        <f t="shared" si="13"/>
        <v>0</v>
      </c>
      <c r="E50" s="57">
        <f t="shared" si="14"/>
        <v>0</v>
      </c>
      <c r="F50" s="57">
        <f t="shared" si="15"/>
        <v>0</v>
      </c>
      <c r="G50" s="57">
        <f t="shared" si="16"/>
        <v>0</v>
      </c>
      <c r="H50" s="68">
        <v>2022</v>
      </c>
      <c r="I50" s="68" t="s">
        <v>8</v>
      </c>
      <c r="J50" s="68" t="s">
        <v>33</v>
      </c>
      <c r="K50" s="74">
        <v>0.95</v>
      </c>
      <c r="L50" s="68">
        <v>1</v>
      </c>
    </row>
    <row r="51" spans="1:12" x14ac:dyDescent="0.25">
      <c r="A51" s="53" t="str">
        <f t="shared" si="0"/>
        <v>2022FebAustralian Dollar</v>
      </c>
      <c r="B51" s="57">
        <f t="shared" si="1"/>
        <v>0</v>
      </c>
      <c r="C51" s="57">
        <f t="shared" si="12"/>
        <v>0</v>
      </c>
      <c r="D51" s="57">
        <f t="shared" si="13"/>
        <v>0</v>
      </c>
      <c r="E51" s="57">
        <f t="shared" si="14"/>
        <v>0</v>
      </c>
      <c r="F51" s="57">
        <f t="shared" si="15"/>
        <v>0</v>
      </c>
      <c r="G51" s="57">
        <f t="shared" si="16"/>
        <v>0</v>
      </c>
      <c r="H51" s="68">
        <v>2022</v>
      </c>
      <c r="I51" s="68" t="s">
        <v>36</v>
      </c>
      <c r="J51" s="68" t="s">
        <v>33</v>
      </c>
      <c r="K51" s="74">
        <v>0.9758</v>
      </c>
      <c r="L51" s="68">
        <v>2</v>
      </c>
    </row>
    <row r="52" spans="1:12" x14ac:dyDescent="0.25">
      <c r="A52" s="53" t="str">
        <f t="shared" si="0"/>
        <v>2022MarAustralian Dollar</v>
      </c>
      <c r="B52" s="57">
        <f t="shared" si="1"/>
        <v>0</v>
      </c>
      <c r="C52" s="57">
        <f t="shared" si="12"/>
        <v>0</v>
      </c>
      <c r="D52" s="57">
        <f t="shared" si="13"/>
        <v>0</v>
      </c>
      <c r="E52" s="57">
        <f t="shared" si="14"/>
        <v>0</v>
      </c>
      <c r="F52" s="57">
        <f t="shared" si="15"/>
        <v>0</v>
      </c>
      <c r="G52" s="57">
        <f t="shared" si="16"/>
        <v>0</v>
      </c>
      <c r="H52" s="68">
        <v>2022</v>
      </c>
      <c r="I52" s="68" t="s">
        <v>40</v>
      </c>
      <c r="J52" s="68" t="s">
        <v>33</v>
      </c>
      <c r="K52" s="74">
        <v>1.0131000000000001</v>
      </c>
      <c r="L52" s="68">
        <v>3</v>
      </c>
    </row>
    <row r="53" spans="1:12" x14ac:dyDescent="0.25">
      <c r="A53" s="53" t="str">
        <f t="shared" si="0"/>
        <v>2022AprAustralian Dollar</v>
      </c>
      <c r="B53" s="57">
        <f t="shared" si="1"/>
        <v>0</v>
      </c>
      <c r="C53" s="57">
        <f t="shared" si="12"/>
        <v>0</v>
      </c>
      <c r="D53" s="57">
        <f t="shared" si="13"/>
        <v>0</v>
      </c>
      <c r="E53" s="57">
        <f t="shared" si="14"/>
        <v>0</v>
      </c>
      <c r="F53" s="57">
        <f t="shared" si="15"/>
        <v>0</v>
      </c>
      <c r="G53" s="57">
        <f t="shared" si="16"/>
        <v>0</v>
      </c>
      <c r="H53" s="68">
        <v>2022</v>
      </c>
      <c r="I53" s="68" t="s">
        <v>44</v>
      </c>
      <c r="J53" s="68" t="s">
        <v>33</v>
      </c>
      <c r="K53" s="74">
        <v>0.9869</v>
      </c>
      <c r="L53" s="68">
        <v>4</v>
      </c>
    </row>
    <row r="54" spans="1:12" x14ac:dyDescent="0.25">
      <c r="A54" s="53" t="str">
        <f t="shared" si="0"/>
        <v>2022MayAustralian Dollar</v>
      </c>
      <c r="B54" s="57">
        <f t="shared" si="1"/>
        <v>0</v>
      </c>
      <c r="C54" s="57">
        <f t="shared" si="12"/>
        <v>0</v>
      </c>
      <c r="D54" s="57">
        <f t="shared" si="13"/>
        <v>0</v>
      </c>
      <c r="E54" s="57">
        <f t="shared" si="14"/>
        <v>0</v>
      </c>
      <c r="F54" s="57">
        <f t="shared" si="15"/>
        <v>0</v>
      </c>
      <c r="G54" s="57">
        <f t="shared" si="16"/>
        <v>0</v>
      </c>
      <c r="H54" s="68">
        <v>2022</v>
      </c>
      <c r="I54" s="68" t="s">
        <v>48</v>
      </c>
      <c r="J54" s="68" t="s">
        <v>33</v>
      </c>
      <c r="K54" s="74">
        <v>0.98430000000000006</v>
      </c>
      <c r="L54" s="68">
        <v>5</v>
      </c>
    </row>
    <row r="55" spans="1:12" x14ac:dyDescent="0.25">
      <c r="A55" s="53" t="str">
        <f t="shared" si="0"/>
        <v>2022JunAustralian Dollar</v>
      </c>
      <c r="B55" s="57">
        <f t="shared" si="1"/>
        <v>0</v>
      </c>
      <c r="C55" s="57">
        <f t="shared" si="12"/>
        <v>0</v>
      </c>
      <c r="D55" s="57">
        <f t="shared" si="13"/>
        <v>0</v>
      </c>
      <c r="E55" s="57">
        <f t="shared" si="14"/>
        <v>0</v>
      </c>
      <c r="F55" s="57">
        <f t="shared" si="15"/>
        <v>0</v>
      </c>
      <c r="G55" s="57">
        <f t="shared" si="16"/>
        <v>0</v>
      </c>
      <c r="H55" s="68">
        <v>2022</v>
      </c>
      <c r="I55" s="68" t="s">
        <v>52</v>
      </c>
      <c r="J55" s="68" t="s">
        <v>33</v>
      </c>
      <c r="K55" s="74">
        <v>0.95900000000000007</v>
      </c>
      <c r="L55" s="68">
        <v>6</v>
      </c>
    </row>
    <row r="56" spans="1:12" x14ac:dyDescent="0.25">
      <c r="A56" s="53" t="str">
        <f t="shared" si="0"/>
        <v>2022JulAustralian Dollar</v>
      </c>
      <c r="B56" s="57">
        <f t="shared" si="1"/>
        <v>0</v>
      </c>
      <c r="C56" s="57">
        <f t="shared" si="12"/>
        <v>0</v>
      </c>
      <c r="D56" s="57">
        <f t="shared" si="13"/>
        <v>0</v>
      </c>
      <c r="E56" s="57">
        <f t="shared" si="14"/>
        <v>0</v>
      </c>
      <c r="F56" s="57">
        <f t="shared" si="15"/>
        <v>0</v>
      </c>
      <c r="G56" s="57">
        <f t="shared" si="16"/>
        <v>0</v>
      </c>
      <c r="H56" s="68">
        <v>2022</v>
      </c>
      <c r="I56" s="68" t="s">
        <v>56</v>
      </c>
      <c r="J56" s="68" t="s">
        <v>33</v>
      </c>
      <c r="K56" s="74">
        <v>0.96589999999999998</v>
      </c>
      <c r="L56" s="68">
        <v>7</v>
      </c>
    </row>
    <row r="57" spans="1:12" x14ac:dyDescent="0.25">
      <c r="A57" s="53" t="str">
        <f t="shared" si="0"/>
        <v>2022AugAustralian Dollar</v>
      </c>
      <c r="B57" s="57">
        <f t="shared" si="1"/>
        <v>0</v>
      </c>
      <c r="C57" s="57">
        <f t="shared" si="12"/>
        <v>0</v>
      </c>
      <c r="D57" s="57">
        <f t="shared" si="13"/>
        <v>0</v>
      </c>
      <c r="E57" s="57">
        <f t="shared" si="14"/>
        <v>0</v>
      </c>
      <c r="F57" s="57">
        <f t="shared" si="15"/>
        <v>0</v>
      </c>
      <c r="G57" s="57">
        <f t="shared" si="16"/>
        <v>0</v>
      </c>
      <c r="H57" s="68">
        <v>2022</v>
      </c>
      <c r="I57" s="68" t="s">
        <v>58</v>
      </c>
      <c r="J57" s="68" t="s">
        <v>33</v>
      </c>
      <c r="K57" s="74">
        <v>0.9597</v>
      </c>
      <c r="L57" s="68">
        <v>8</v>
      </c>
    </row>
    <row r="58" spans="1:12" x14ac:dyDescent="0.25">
      <c r="A58" s="53" t="str">
        <f t="shared" si="0"/>
        <v>2022SepAustralian Dollar</v>
      </c>
      <c r="B58" s="57">
        <f t="shared" si="1"/>
        <v>0</v>
      </c>
      <c r="C58" s="57">
        <f t="shared" si="12"/>
        <v>0</v>
      </c>
      <c r="D58" s="57">
        <f t="shared" si="13"/>
        <v>0</v>
      </c>
      <c r="E58" s="57">
        <f t="shared" si="14"/>
        <v>0</v>
      </c>
      <c r="F58" s="57">
        <f t="shared" si="15"/>
        <v>0</v>
      </c>
      <c r="G58" s="57">
        <f t="shared" si="16"/>
        <v>0</v>
      </c>
      <c r="H58" s="68">
        <v>2022</v>
      </c>
      <c r="I58" s="68" t="s">
        <v>60</v>
      </c>
      <c r="J58" s="68" t="s">
        <v>33</v>
      </c>
      <c r="K58" s="74">
        <v>0.92989999999999995</v>
      </c>
      <c r="L58" s="68">
        <v>9</v>
      </c>
    </row>
    <row r="59" spans="1:12" x14ac:dyDescent="0.25">
      <c r="A59" s="53" t="str">
        <f t="shared" si="0"/>
        <v>2022OctAustralian Dollar</v>
      </c>
      <c r="B59" s="57">
        <f t="shared" si="1"/>
        <v>0</v>
      </c>
      <c r="C59" s="57">
        <f t="shared" si="12"/>
        <v>0</v>
      </c>
      <c r="D59" s="57">
        <f t="shared" si="13"/>
        <v>0</v>
      </c>
      <c r="E59" s="57">
        <f t="shared" si="14"/>
        <v>0</v>
      </c>
      <c r="F59" s="57">
        <f t="shared" si="15"/>
        <v>0</v>
      </c>
      <c r="G59" s="57">
        <f t="shared" si="16"/>
        <v>0</v>
      </c>
      <c r="H59" s="68">
        <v>2022</v>
      </c>
      <c r="I59" s="68" t="s">
        <v>62</v>
      </c>
      <c r="J59" s="68" t="s">
        <v>33</v>
      </c>
      <c r="K59" s="74">
        <v>0.90659999999999996</v>
      </c>
      <c r="L59" s="68">
        <v>10</v>
      </c>
    </row>
    <row r="60" spans="1:12" x14ac:dyDescent="0.25">
      <c r="A60" s="53" t="str">
        <f t="shared" si="0"/>
        <v>2022NovAustralian Dollar</v>
      </c>
      <c r="B60" s="57">
        <f t="shared" si="1"/>
        <v>0</v>
      </c>
      <c r="C60" s="57">
        <f t="shared" si="12"/>
        <v>0</v>
      </c>
      <c r="D60" s="57">
        <f t="shared" si="13"/>
        <v>0</v>
      </c>
      <c r="E60" s="57">
        <f t="shared" si="14"/>
        <v>0</v>
      </c>
      <c r="F60" s="57">
        <f t="shared" si="15"/>
        <v>0</v>
      </c>
      <c r="G60" s="57">
        <f t="shared" si="16"/>
        <v>0</v>
      </c>
      <c r="H60" s="68">
        <v>2022</v>
      </c>
      <c r="I60" s="68" t="s">
        <v>65</v>
      </c>
      <c r="J60" s="68" t="s">
        <v>33</v>
      </c>
      <c r="K60" s="74">
        <v>0.91890000000000005</v>
      </c>
      <c r="L60" s="68">
        <v>11</v>
      </c>
    </row>
    <row r="61" spans="1:12" x14ac:dyDescent="0.25">
      <c r="A61" s="53" t="str">
        <f t="shared" si="0"/>
        <v>2022DecAustralian Dollar</v>
      </c>
      <c r="B61" s="57">
        <f t="shared" si="1"/>
        <v>0</v>
      </c>
      <c r="C61" s="57">
        <f t="shared" si="12"/>
        <v>0</v>
      </c>
      <c r="D61" s="57">
        <f t="shared" si="13"/>
        <v>0</v>
      </c>
      <c r="E61" s="57">
        <f t="shared" si="14"/>
        <v>0</v>
      </c>
      <c r="F61" s="57">
        <f t="shared" si="15"/>
        <v>0</v>
      </c>
      <c r="G61" s="57">
        <f t="shared" si="16"/>
        <v>0</v>
      </c>
      <c r="H61" s="68">
        <v>2022</v>
      </c>
      <c r="I61" s="68" t="s">
        <v>11</v>
      </c>
      <c r="J61" s="68" t="s">
        <v>33</v>
      </c>
      <c r="K61" s="70">
        <v>0.91049999999999998</v>
      </c>
      <c r="L61" s="68">
        <v>12</v>
      </c>
    </row>
    <row r="62" spans="1:12" x14ac:dyDescent="0.25">
      <c r="A62" s="53" t="str">
        <f t="shared" si="0"/>
        <v>2023JanAustralian Dollar</v>
      </c>
      <c r="B62" s="57">
        <f t="shared" si="1"/>
        <v>0</v>
      </c>
      <c r="C62" s="57">
        <f t="shared" si="12"/>
        <v>0</v>
      </c>
      <c r="D62" s="57">
        <f t="shared" si="13"/>
        <v>0</v>
      </c>
      <c r="E62" s="57">
        <f t="shared" si="14"/>
        <v>0</v>
      </c>
      <c r="F62" s="57">
        <f t="shared" si="15"/>
        <v>0</v>
      </c>
      <c r="G62" s="57">
        <f t="shared" si="16"/>
        <v>0</v>
      </c>
      <c r="H62" s="68">
        <v>2023</v>
      </c>
      <c r="I62" s="68" t="s">
        <v>8</v>
      </c>
      <c r="J62" s="68" t="s">
        <v>33</v>
      </c>
      <c r="K62" s="74">
        <v>0.92459999999999998</v>
      </c>
      <c r="L62" s="68">
        <v>1</v>
      </c>
    </row>
    <row r="63" spans="1:12" x14ac:dyDescent="0.25">
      <c r="A63" s="53" t="str">
        <f t="shared" si="0"/>
        <v>2023FebAustralian Dollar</v>
      </c>
      <c r="B63" s="57">
        <f t="shared" si="1"/>
        <v>0</v>
      </c>
      <c r="C63" s="57">
        <f t="shared" si="12"/>
        <v>0</v>
      </c>
      <c r="D63" s="57">
        <f t="shared" si="13"/>
        <v>0</v>
      </c>
      <c r="E63" s="57">
        <f t="shared" si="14"/>
        <v>0</v>
      </c>
      <c r="F63" s="57">
        <f t="shared" si="15"/>
        <v>0</v>
      </c>
      <c r="G63" s="57">
        <f t="shared" si="16"/>
        <v>0</v>
      </c>
      <c r="H63" s="68">
        <v>2023</v>
      </c>
      <c r="I63" s="68" t="s">
        <v>36</v>
      </c>
      <c r="J63" s="68" t="s">
        <v>33</v>
      </c>
      <c r="K63" s="74">
        <v>0.90799999999999992</v>
      </c>
      <c r="L63" s="68">
        <v>2</v>
      </c>
    </row>
    <row r="64" spans="1:12" x14ac:dyDescent="0.25">
      <c r="A64" s="53" t="str">
        <f t="shared" si="0"/>
        <v>2023MarAustralian Dollar</v>
      </c>
      <c r="B64" s="57">
        <f t="shared" si="1"/>
        <v>0</v>
      </c>
      <c r="C64" s="57">
        <f t="shared" si="12"/>
        <v>0</v>
      </c>
      <c r="D64" s="57">
        <f t="shared" si="13"/>
        <v>0</v>
      </c>
      <c r="E64" s="57">
        <f t="shared" si="14"/>
        <v>0</v>
      </c>
      <c r="F64" s="57">
        <f t="shared" si="15"/>
        <v>0</v>
      </c>
      <c r="G64" s="57">
        <f t="shared" si="16"/>
        <v>0</v>
      </c>
      <c r="H64" s="68">
        <v>2023</v>
      </c>
      <c r="I64" s="68" t="s">
        <v>40</v>
      </c>
      <c r="J64" s="68" t="s">
        <v>33</v>
      </c>
      <c r="K64" s="74">
        <v>0.89159999999999995</v>
      </c>
      <c r="L64" s="68">
        <v>3</v>
      </c>
    </row>
    <row r="65" spans="1:12" x14ac:dyDescent="0.25">
      <c r="A65" s="53" t="str">
        <f t="shared" si="0"/>
        <v>2023AprAustralian Dollar</v>
      </c>
      <c r="B65" s="57">
        <f t="shared" si="1"/>
        <v>0</v>
      </c>
      <c r="C65" s="57">
        <f t="shared" si="12"/>
        <v>0</v>
      </c>
      <c r="D65" s="57">
        <f t="shared" si="13"/>
        <v>0</v>
      </c>
      <c r="E65" s="57">
        <f t="shared" si="14"/>
        <v>0</v>
      </c>
      <c r="F65" s="57">
        <f t="shared" si="15"/>
        <v>0</v>
      </c>
      <c r="G65" s="57">
        <f t="shared" si="16"/>
        <v>0</v>
      </c>
      <c r="H65" s="68">
        <v>2023</v>
      </c>
      <c r="I65" s="68" t="s">
        <v>44</v>
      </c>
      <c r="J65" s="68" t="s">
        <v>33</v>
      </c>
      <c r="K65" s="74">
        <v>0.88430000000000009</v>
      </c>
      <c r="L65" s="68">
        <v>4</v>
      </c>
    </row>
    <row r="66" spans="1:12" x14ac:dyDescent="0.25">
      <c r="A66" s="53" t="str">
        <f t="shared" ref="A66:A129" si="17">CONCATENATE(H66,I66,J66)</f>
        <v>2023MayAustralian Dollar</v>
      </c>
      <c r="B66" s="57">
        <f t="shared" ref="B66:B129" si="18">IF($N$8=A66,1,0)</f>
        <v>0</v>
      </c>
      <c r="C66" s="57">
        <f t="shared" si="12"/>
        <v>0</v>
      </c>
      <c r="D66" s="57">
        <f t="shared" si="13"/>
        <v>0</v>
      </c>
      <c r="E66" s="57">
        <f t="shared" si="14"/>
        <v>0</v>
      </c>
      <c r="F66" s="57">
        <f t="shared" si="15"/>
        <v>0</v>
      </c>
      <c r="G66" s="57">
        <f t="shared" si="16"/>
        <v>0</v>
      </c>
      <c r="H66" s="68">
        <v>2023</v>
      </c>
      <c r="I66" s="68" t="s">
        <v>48</v>
      </c>
      <c r="J66" s="68" t="s">
        <v>33</v>
      </c>
      <c r="K66" s="74">
        <v>0.87919999999999998</v>
      </c>
      <c r="L66" s="68">
        <v>5</v>
      </c>
    </row>
    <row r="67" spans="1:12" x14ac:dyDescent="0.25">
      <c r="A67" s="53" t="str">
        <f t="shared" si="17"/>
        <v>2023JunAustralian Dollar</v>
      </c>
      <c r="B67" s="57">
        <f t="shared" si="18"/>
        <v>0</v>
      </c>
      <c r="C67" s="57">
        <f t="shared" si="12"/>
        <v>0</v>
      </c>
      <c r="D67" s="57">
        <f t="shared" si="13"/>
        <v>0</v>
      </c>
      <c r="E67" s="57">
        <f t="shared" si="14"/>
        <v>0</v>
      </c>
      <c r="F67" s="57">
        <f t="shared" si="15"/>
        <v>0</v>
      </c>
      <c r="G67" s="57">
        <f t="shared" si="16"/>
        <v>0</v>
      </c>
      <c r="H67" s="68">
        <v>2023</v>
      </c>
      <c r="I67" s="68" t="s">
        <v>52</v>
      </c>
      <c r="J67" s="68" t="s">
        <v>33</v>
      </c>
      <c r="K67" s="74">
        <v>0.89829999999999999</v>
      </c>
      <c r="L67" s="68">
        <v>6</v>
      </c>
    </row>
    <row r="68" spans="1:12" x14ac:dyDescent="0.25">
      <c r="A68" s="53" t="str">
        <f t="shared" si="17"/>
        <v>2023JulAustralian Dollar</v>
      </c>
      <c r="B68" s="57">
        <f t="shared" si="18"/>
        <v>0</v>
      </c>
      <c r="C68" s="57">
        <f t="shared" ref="C68:C131" si="19">IF(A68=$N$10,1,0)</f>
        <v>0</v>
      </c>
      <c r="D68" s="57">
        <f t="shared" ref="D68:D131" si="20">SUM(B68:C68)</f>
        <v>0</v>
      </c>
      <c r="E68" s="57">
        <f t="shared" ref="E68:E131" si="21">IF(SUM(D68,E67)=1,1,0)</f>
        <v>0</v>
      </c>
      <c r="F68" s="57">
        <f t="shared" ref="F68:F131" si="22">MAX(D68:E68)</f>
        <v>0</v>
      </c>
      <c r="G68" s="57">
        <f t="shared" ref="G68:G131" si="23">IF(AND(F68=1,F67=1),G67+F68,F68)</f>
        <v>0</v>
      </c>
      <c r="H68" s="68">
        <v>2023</v>
      </c>
      <c r="I68" s="68" t="s">
        <v>56</v>
      </c>
      <c r="J68" s="68" t="s">
        <v>33</v>
      </c>
      <c r="K68" s="74">
        <v>0.8891</v>
      </c>
      <c r="L68" s="68">
        <v>7</v>
      </c>
    </row>
    <row r="69" spans="1:12" x14ac:dyDescent="0.25">
      <c r="A69" s="53" t="str">
        <f t="shared" si="17"/>
        <v>2023AugAustralian Dollar</v>
      </c>
      <c r="B69" s="57">
        <f t="shared" si="18"/>
        <v>0</v>
      </c>
      <c r="C69" s="57">
        <f t="shared" si="19"/>
        <v>0</v>
      </c>
      <c r="D69" s="57">
        <f t="shared" si="20"/>
        <v>0</v>
      </c>
      <c r="E69" s="57">
        <f t="shared" si="21"/>
        <v>0</v>
      </c>
      <c r="F69" s="57">
        <f t="shared" si="22"/>
        <v>0</v>
      </c>
      <c r="G69" s="57">
        <f t="shared" si="23"/>
        <v>0</v>
      </c>
      <c r="H69" s="68">
        <v>2023</v>
      </c>
      <c r="I69" s="68" t="s">
        <v>58</v>
      </c>
      <c r="J69" s="68" t="s">
        <v>33</v>
      </c>
      <c r="K69" s="74">
        <v>0.87569999999999992</v>
      </c>
      <c r="L69" s="68">
        <v>8</v>
      </c>
    </row>
    <row r="70" spans="1:12" x14ac:dyDescent="0.25">
      <c r="A70" s="53" t="str">
        <f t="shared" si="17"/>
        <v>2023SepAustralian Dollar</v>
      </c>
      <c r="B70" s="57">
        <f t="shared" si="18"/>
        <v>0</v>
      </c>
      <c r="C70" s="57">
        <f t="shared" si="19"/>
        <v>0</v>
      </c>
      <c r="D70" s="57">
        <f t="shared" si="20"/>
        <v>0</v>
      </c>
      <c r="E70" s="57">
        <f t="shared" si="21"/>
        <v>0</v>
      </c>
      <c r="F70" s="57">
        <f t="shared" si="22"/>
        <v>0</v>
      </c>
      <c r="G70" s="57">
        <f t="shared" si="23"/>
        <v>0</v>
      </c>
      <c r="H70" s="68">
        <v>2023</v>
      </c>
      <c r="I70" s="68" t="s">
        <v>60</v>
      </c>
      <c r="J70" s="68" t="s">
        <v>33</v>
      </c>
      <c r="K70" s="74">
        <v>0.88120000000000009</v>
      </c>
      <c r="L70" s="68">
        <v>9</v>
      </c>
    </row>
    <row r="71" spans="1:12" x14ac:dyDescent="0.25">
      <c r="A71" s="53" t="str">
        <f t="shared" si="17"/>
        <v>2023OctAustralian Dollar</v>
      </c>
      <c r="B71" s="57">
        <f t="shared" si="18"/>
        <v>0</v>
      </c>
      <c r="C71" s="57">
        <f t="shared" si="19"/>
        <v>0</v>
      </c>
      <c r="D71" s="57">
        <f t="shared" si="20"/>
        <v>0</v>
      </c>
      <c r="E71" s="57">
        <f t="shared" si="21"/>
        <v>0</v>
      </c>
      <c r="F71" s="57">
        <f t="shared" si="22"/>
        <v>0</v>
      </c>
      <c r="G71" s="57">
        <f t="shared" si="23"/>
        <v>0</v>
      </c>
      <c r="H71" s="68">
        <v>2023</v>
      </c>
      <c r="I71" s="68" t="s">
        <v>62</v>
      </c>
      <c r="J71" s="68" t="s">
        <v>33</v>
      </c>
      <c r="K71" s="74">
        <v>0.86799999999999999</v>
      </c>
      <c r="L71" s="68">
        <v>10</v>
      </c>
    </row>
    <row r="72" spans="1:12" x14ac:dyDescent="0.25">
      <c r="A72" s="53" t="str">
        <f t="shared" si="17"/>
        <v>2023NovAustralian Dollar</v>
      </c>
      <c r="B72" s="57">
        <f t="shared" si="18"/>
        <v>0</v>
      </c>
      <c r="C72" s="57">
        <f t="shared" si="19"/>
        <v>0</v>
      </c>
      <c r="D72" s="57">
        <f t="shared" si="20"/>
        <v>0</v>
      </c>
      <c r="E72" s="57">
        <f t="shared" si="21"/>
        <v>0</v>
      </c>
      <c r="F72" s="57">
        <f t="shared" si="22"/>
        <v>0</v>
      </c>
      <c r="G72" s="57">
        <f t="shared" si="23"/>
        <v>0</v>
      </c>
      <c r="H72" s="68">
        <v>2023</v>
      </c>
      <c r="I72" s="68" t="s">
        <v>65</v>
      </c>
      <c r="J72" s="68" t="s">
        <v>33</v>
      </c>
      <c r="K72" s="74">
        <v>0.88370000000000004</v>
      </c>
      <c r="L72" s="68">
        <v>11</v>
      </c>
    </row>
    <row r="73" spans="1:12" x14ac:dyDescent="0.25">
      <c r="A73" s="53" t="str">
        <f t="shared" si="17"/>
        <v>2023DecAustralian Dollar</v>
      </c>
      <c r="B73" s="57">
        <f t="shared" si="18"/>
        <v>0</v>
      </c>
      <c r="C73" s="57">
        <f t="shared" si="19"/>
        <v>0</v>
      </c>
      <c r="D73" s="57">
        <f t="shared" si="20"/>
        <v>0</v>
      </c>
      <c r="E73" s="57">
        <f t="shared" si="21"/>
        <v>0</v>
      </c>
      <c r="F73" s="57">
        <f t="shared" si="22"/>
        <v>0</v>
      </c>
      <c r="G73" s="57">
        <f t="shared" si="23"/>
        <v>0</v>
      </c>
      <c r="H73" s="68">
        <v>2023</v>
      </c>
      <c r="I73" s="68" t="s">
        <v>11</v>
      </c>
      <c r="J73" s="68" t="s">
        <v>33</v>
      </c>
      <c r="K73" s="74">
        <v>0.90159999999999996</v>
      </c>
      <c r="L73" s="68">
        <v>12</v>
      </c>
    </row>
    <row r="74" spans="1:12" x14ac:dyDescent="0.25">
      <c r="A74" s="53" t="str">
        <f t="shared" si="17"/>
        <v>2024JanAustralian Dollar</v>
      </c>
      <c r="B74" s="57">
        <f t="shared" si="18"/>
        <v>0</v>
      </c>
      <c r="C74" s="57">
        <f t="shared" si="19"/>
        <v>0</v>
      </c>
      <c r="D74" s="57">
        <f t="shared" si="20"/>
        <v>0</v>
      </c>
      <c r="E74" s="57">
        <f t="shared" si="21"/>
        <v>0</v>
      </c>
      <c r="F74" s="57">
        <f t="shared" si="22"/>
        <v>0</v>
      </c>
      <c r="G74" s="57">
        <f t="shared" si="23"/>
        <v>0</v>
      </c>
      <c r="H74" s="68">
        <v>2024</v>
      </c>
      <c r="I74" s="68" t="s">
        <v>8</v>
      </c>
      <c r="J74" s="68" t="s">
        <v>33</v>
      </c>
      <c r="K74" s="70">
        <v>0.88069999999999993</v>
      </c>
      <c r="L74" s="68">
        <v>1</v>
      </c>
    </row>
    <row r="75" spans="1:12" x14ac:dyDescent="0.25">
      <c r="A75" s="53" t="str">
        <f t="shared" si="17"/>
        <v>2024FebAustralian Dollar</v>
      </c>
      <c r="B75" s="57">
        <f t="shared" si="18"/>
        <v>0</v>
      </c>
      <c r="C75" s="57">
        <f t="shared" si="19"/>
        <v>0</v>
      </c>
      <c r="D75" s="57">
        <f t="shared" si="20"/>
        <v>0</v>
      </c>
      <c r="E75" s="57">
        <f t="shared" si="21"/>
        <v>0</v>
      </c>
      <c r="F75" s="57">
        <f t="shared" si="22"/>
        <v>0</v>
      </c>
      <c r="G75" s="57">
        <f t="shared" si="23"/>
        <v>0</v>
      </c>
      <c r="H75" s="68">
        <v>2024</v>
      </c>
      <c r="I75" s="68" t="s">
        <v>36</v>
      </c>
      <c r="J75" s="68" t="s">
        <v>33</v>
      </c>
      <c r="K75" s="70">
        <v>0.87620000000000009</v>
      </c>
      <c r="L75" s="68">
        <v>2</v>
      </c>
    </row>
    <row r="76" spans="1:12" x14ac:dyDescent="0.25">
      <c r="A76" s="53" t="str">
        <f t="shared" si="17"/>
        <v>2024MarAustralian Dollar</v>
      </c>
      <c r="B76" s="57">
        <f t="shared" si="18"/>
        <v>0</v>
      </c>
      <c r="C76" s="57">
        <f t="shared" si="19"/>
        <v>0</v>
      </c>
      <c r="D76" s="57">
        <f t="shared" si="20"/>
        <v>0</v>
      </c>
      <c r="E76" s="57">
        <f t="shared" si="21"/>
        <v>0</v>
      </c>
      <c r="F76" s="57">
        <f t="shared" si="22"/>
        <v>0</v>
      </c>
      <c r="G76" s="57">
        <f t="shared" si="23"/>
        <v>0</v>
      </c>
      <c r="H76" s="68">
        <v>2024</v>
      </c>
      <c r="I76" s="68" t="s">
        <v>40</v>
      </c>
      <c r="J76" s="68" t="s">
        <v>33</v>
      </c>
      <c r="K76" s="70">
        <v>0.88019999999999998</v>
      </c>
      <c r="L76" s="68">
        <v>3</v>
      </c>
    </row>
    <row r="77" spans="1:12" x14ac:dyDescent="0.25">
      <c r="A77" s="53" t="str">
        <f t="shared" si="17"/>
        <v>2024AprAustralian Dollar</v>
      </c>
      <c r="B77" s="57">
        <f t="shared" si="18"/>
        <v>0</v>
      </c>
      <c r="C77" s="57">
        <f t="shared" si="19"/>
        <v>0</v>
      </c>
      <c r="D77" s="57">
        <f t="shared" si="20"/>
        <v>0</v>
      </c>
      <c r="E77" s="57">
        <f t="shared" si="21"/>
        <v>0</v>
      </c>
      <c r="F77" s="57">
        <f t="shared" si="22"/>
        <v>0</v>
      </c>
      <c r="G77" s="57">
        <f t="shared" si="23"/>
        <v>0</v>
      </c>
      <c r="H77" s="68">
        <v>2024</v>
      </c>
      <c r="I77" s="68" t="s">
        <v>44</v>
      </c>
      <c r="J77" s="68" t="s">
        <v>33</v>
      </c>
      <c r="K77" s="70">
        <v>0.88939999999999997</v>
      </c>
      <c r="L77" s="68">
        <v>4</v>
      </c>
    </row>
    <row r="78" spans="1:12" x14ac:dyDescent="0.25">
      <c r="A78" s="53" t="str">
        <f t="shared" si="17"/>
        <v>2024MayAustralian Dollar</v>
      </c>
      <c r="B78" s="57">
        <f t="shared" si="18"/>
        <v>0</v>
      </c>
      <c r="C78" s="57">
        <f t="shared" si="19"/>
        <v>0</v>
      </c>
      <c r="D78" s="57">
        <f t="shared" si="20"/>
        <v>0</v>
      </c>
      <c r="E78" s="57">
        <f t="shared" si="21"/>
        <v>0</v>
      </c>
      <c r="F78" s="57">
        <f t="shared" si="22"/>
        <v>0</v>
      </c>
      <c r="G78" s="57">
        <f t="shared" si="23"/>
        <v>0</v>
      </c>
      <c r="H78" s="68">
        <v>2024</v>
      </c>
      <c r="I78" s="68" t="s">
        <v>48</v>
      </c>
      <c r="J78" s="68" t="s">
        <v>33</v>
      </c>
      <c r="K78" s="70">
        <v>0.89629999999999999</v>
      </c>
      <c r="L78" s="68">
        <v>5</v>
      </c>
    </row>
    <row r="79" spans="1:12" x14ac:dyDescent="0.25">
      <c r="A79" s="53" t="str">
        <f t="shared" si="17"/>
        <v>2024JunAustralian Dollar</v>
      </c>
      <c r="B79" s="57">
        <f t="shared" si="18"/>
        <v>0</v>
      </c>
      <c r="C79" s="57">
        <f t="shared" si="19"/>
        <v>0</v>
      </c>
      <c r="D79" s="57">
        <f t="shared" si="20"/>
        <v>0</v>
      </c>
      <c r="E79" s="57">
        <f t="shared" si="21"/>
        <v>0</v>
      </c>
      <c r="F79" s="57">
        <f t="shared" si="22"/>
        <v>0</v>
      </c>
      <c r="G79" s="57">
        <f t="shared" si="23"/>
        <v>0</v>
      </c>
      <c r="H79" s="68">
        <v>2024</v>
      </c>
      <c r="I79" s="68" t="s">
        <v>52</v>
      </c>
      <c r="J79" s="68" t="s">
        <v>33</v>
      </c>
      <c r="K79" s="70">
        <v>0.9</v>
      </c>
      <c r="L79" s="68">
        <v>6</v>
      </c>
    </row>
    <row r="80" spans="1:12" x14ac:dyDescent="0.25">
      <c r="A80" s="53" t="str">
        <f t="shared" si="17"/>
        <v>2024JulAustralian Dollar</v>
      </c>
      <c r="B80" s="57">
        <f t="shared" si="18"/>
        <v>0</v>
      </c>
      <c r="C80" s="57">
        <f t="shared" si="19"/>
        <v>0</v>
      </c>
      <c r="D80" s="57">
        <f t="shared" si="20"/>
        <v>0</v>
      </c>
      <c r="E80" s="57">
        <f t="shared" si="21"/>
        <v>0</v>
      </c>
      <c r="F80" s="57">
        <f t="shared" si="22"/>
        <v>0</v>
      </c>
      <c r="G80" s="57">
        <f t="shared" si="23"/>
        <v>0</v>
      </c>
      <c r="H80" s="68">
        <v>2024</v>
      </c>
      <c r="I80" s="68" t="s">
        <v>56</v>
      </c>
      <c r="J80" s="68" t="s">
        <v>33</v>
      </c>
      <c r="K80" s="70">
        <v>0.873</v>
      </c>
      <c r="L80" s="68">
        <v>7</v>
      </c>
    </row>
    <row r="81" spans="1:12" x14ac:dyDescent="0.25">
      <c r="A81" s="53" t="str">
        <f t="shared" si="17"/>
        <v>2024AugAustralian Dollar</v>
      </c>
      <c r="B81" s="57">
        <f t="shared" si="18"/>
        <v>0</v>
      </c>
      <c r="C81" s="57">
        <f t="shared" si="19"/>
        <v>0</v>
      </c>
      <c r="D81" s="57">
        <f t="shared" si="20"/>
        <v>0</v>
      </c>
      <c r="E81" s="57">
        <f t="shared" si="21"/>
        <v>0</v>
      </c>
      <c r="F81" s="57">
        <f t="shared" si="22"/>
        <v>0</v>
      </c>
      <c r="G81" s="57">
        <f t="shared" si="23"/>
        <v>0</v>
      </c>
      <c r="H81" s="68">
        <v>2024</v>
      </c>
      <c r="I81" s="68" t="s">
        <v>58</v>
      </c>
      <c r="J81" s="68" t="s">
        <v>33</v>
      </c>
      <c r="K81" s="70">
        <v>0.88690000000000002</v>
      </c>
      <c r="L81" s="68">
        <v>8</v>
      </c>
    </row>
    <row r="82" spans="1:12" x14ac:dyDescent="0.25">
      <c r="A82" s="53" t="str">
        <f t="shared" si="17"/>
        <v>2024SepAustralian Dollar</v>
      </c>
      <c r="B82" s="57">
        <f t="shared" si="18"/>
        <v>0</v>
      </c>
      <c r="C82" s="57">
        <f t="shared" si="19"/>
        <v>0</v>
      </c>
      <c r="D82" s="57">
        <f t="shared" si="20"/>
        <v>0</v>
      </c>
      <c r="E82" s="57">
        <f t="shared" si="21"/>
        <v>0</v>
      </c>
      <c r="F82" s="57">
        <f t="shared" si="22"/>
        <v>0</v>
      </c>
      <c r="G82" s="57">
        <f t="shared" si="23"/>
        <v>0</v>
      </c>
      <c r="H82" s="68">
        <v>2024</v>
      </c>
      <c r="I82" s="68" t="s">
        <v>60</v>
      </c>
      <c r="J82" s="68" t="s">
        <v>33</v>
      </c>
      <c r="K82" s="70">
        <v>0.88749999999999996</v>
      </c>
      <c r="L82" s="68">
        <v>9</v>
      </c>
    </row>
    <row r="83" spans="1:12" x14ac:dyDescent="0.25">
      <c r="A83" s="53" t="str">
        <f t="shared" si="17"/>
        <v>2024OctAustralian Dollar</v>
      </c>
      <c r="B83" s="57">
        <f t="shared" si="18"/>
        <v>0</v>
      </c>
      <c r="C83" s="57">
        <f t="shared" si="19"/>
        <v>0</v>
      </c>
      <c r="D83" s="57">
        <f t="shared" si="20"/>
        <v>0</v>
      </c>
      <c r="E83" s="57">
        <f t="shared" si="21"/>
        <v>0</v>
      </c>
      <c r="F83" s="57">
        <f t="shared" si="22"/>
        <v>0</v>
      </c>
      <c r="G83" s="57">
        <f t="shared" si="23"/>
        <v>0</v>
      </c>
      <c r="H83" s="68">
        <v>2024</v>
      </c>
      <c r="I83" s="68" t="s">
        <v>62</v>
      </c>
      <c r="J83" s="68" t="s">
        <v>33</v>
      </c>
      <c r="K83" s="70">
        <v>0.86680000000000001</v>
      </c>
      <c r="L83" s="68">
        <v>10</v>
      </c>
    </row>
    <row r="84" spans="1:12" x14ac:dyDescent="0.25">
      <c r="A84" s="53" t="str">
        <f t="shared" si="17"/>
        <v>2024NovAustralian Dollar</v>
      </c>
      <c r="B84" s="57">
        <f t="shared" si="18"/>
        <v>0</v>
      </c>
      <c r="C84" s="57">
        <f t="shared" si="19"/>
        <v>0</v>
      </c>
      <c r="D84" s="57">
        <f t="shared" si="20"/>
        <v>0</v>
      </c>
      <c r="E84" s="57">
        <f t="shared" si="21"/>
        <v>0</v>
      </c>
      <c r="F84" s="57">
        <f t="shared" si="22"/>
        <v>0</v>
      </c>
      <c r="G84" s="57">
        <f t="shared" si="23"/>
        <v>0</v>
      </c>
      <c r="H84" s="68">
        <v>2024</v>
      </c>
      <c r="I84" s="68" t="s">
        <v>65</v>
      </c>
      <c r="J84" s="68" t="s">
        <v>33</v>
      </c>
      <c r="K84" s="70">
        <v>0.87340000000000007</v>
      </c>
      <c r="L84" s="68">
        <v>11</v>
      </c>
    </row>
    <row r="85" spans="1:12" x14ac:dyDescent="0.25">
      <c r="A85" s="53" t="str">
        <f t="shared" si="17"/>
        <v>2024DecAustralian Dollar</v>
      </c>
      <c r="B85" s="57">
        <f t="shared" si="18"/>
        <v>0</v>
      </c>
      <c r="C85" s="57">
        <f t="shared" si="19"/>
        <v>0</v>
      </c>
      <c r="D85" s="57">
        <f t="shared" si="20"/>
        <v>0</v>
      </c>
      <c r="E85" s="57">
        <f t="shared" si="21"/>
        <v>0</v>
      </c>
      <c r="F85" s="57">
        <f t="shared" si="22"/>
        <v>0</v>
      </c>
      <c r="G85" s="57">
        <f t="shared" si="23"/>
        <v>0</v>
      </c>
      <c r="H85" s="68">
        <v>2024</v>
      </c>
      <c r="I85" s="68" t="s">
        <v>11</v>
      </c>
      <c r="J85" s="68" t="s">
        <v>33</v>
      </c>
      <c r="K85" s="70">
        <v>0.84519999999999995</v>
      </c>
      <c r="L85" s="68">
        <v>12</v>
      </c>
    </row>
    <row r="86" spans="1:12" x14ac:dyDescent="0.25">
      <c r="A86" s="53" t="str">
        <f t="shared" si="17"/>
        <v>2025JanAustralian Dollar</v>
      </c>
      <c r="B86" s="57">
        <f t="shared" si="18"/>
        <v>0</v>
      </c>
      <c r="C86" s="57">
        <f t="shared" si="19"/>
        <v>0</v>
      </c>
      <c r="D86" s="57">
        <f t="shared" si="20"/>
        <v>0</v>
      </c>
      <c r="E86" s="57">
        <f t="shared" si="21"/>
        <v>0</v>
      </c>
      <c r="F86" s="57">
        <f t="shared" si="22"/>
        <v>0</v>
      </c>
      <c r="G86" s="57">
        <f t="shared" si="23"/>
        <v>0</v>
      </c>
      <c r="H86" s="68">
        <v>2025</v>
      </c>
      <c r="I86" s="68" t="s">
        <v>8</v>
      </c>
      <c r="J86" s="68" t="s">
        <v>33</v>
      </c>
      <c r="K86" s="70">
        <v>0.84290000000000009</v>
      </c>
      <c r="L86" s="68">
        <v>1</v>
      </c>
    </row>
    <row r="87" spans="1:12" x14ac:dyDescent="0.25">
      <c r="A87" s="53" t="str">
        <f t="shared" si="17"/>
        <v>2025FebAustralian Dollar</v>
      </c>
      <c r="B87" s="57">
        <f t="shared" si="18"/>
        <v>0</v>
      </c>
      <c r="C87" s="57">
        <f t="shared" si="19"/>
        <v>0</v>
      </c>
      <c r="D87" s="57">
        <f t="shared" si="20"/>
        <v>0</v>
      </c>
      <c r="E87" s="57">
        <f t="shared" si="21"/>
        <v>0</v>
      </c>
      <c r="F87" s="57">
        <f t="shared" si="22"/>
        <v>0</v>
      </c>
      <c r="G87" s="57">
        <f t="shared" si="23"/>
        <v>0</v>
      </c>
      <c r="H87" s="68">
        <v>2025</v>
      </c>
      <c r="I87" s="68" t="s">
        <v>36</v>
      </c>
      <c r="J87" s="68" t="s">
        <v>33</v>
      </c>
      <c r="K87" s="70">
        <v>0.83810000000000007</v>
      </c>
      <c r="L87" s="68">
        <v>2</v>
      </c>
    </row>
    <row r="88" spans="1:12" x14ac:dyDescent="0.25">
      <c r="A88" s="53" t="str">
        <f t="shared" si="17"/>
        <v>2025MarAustralian Dollar</v>
      </c>
      <c r="B88" s="57">
        <f t="shared" si="18"/>
        <v>0</v>
      </c>
      <c r="C88" s="57">
        <f t="shared" si="19"/>
        <v>0</v>
      </c>
      <c r="D88" s="57">
        <f t="shared" si="20"/>
        <v>0</v>
      </c>
      <c r="E88" s="57">
        <f t="shared" si="21"/>
        <v>0</v>
      </c>
      <c r="F88" s="57">
        <f t="shared" si="22"/>
        <v>0</v>
      </c>
      <c r="G88" s="57">
        <f t="shared" si="23"/>
        <v>0</v>
      </c>
      <c r="H88" s="68">
        <v>2025</v>
      </c>
      <c r="I88" s="68" t="s">
        <v>40</v>
      </c>
      <c r="J88" s="68" t="s">
        <v>33</v>
      </c>
      <c r="K88" s="70">
        <v>0.84260000000000002</v>
      </c>
      <c r="L88" s="68">
        <v>3</v>
      </c>
    </row>
    <row r="89" spans="1:12" x14ac:dyDescent="0.25">
      <c r="A89" s="53" t="str">
        <f t="shared" si="17"/>
        <v>2025AprAustralian Dollar</v>
      </c>
      <c r="B89" s="57">
        <f t="shared" si="18"/>
        <v>0</v>
      </c>
      <c r="C89" s="57">
        <f t="shared" si="19"/>
        <v>0</v>
      </c>
      <c r="D89" s="57">
        <f t="shared" si="20"/>
        <v>0</v>
      </c>
      <c r="E89" s="57">
        <f t="shared" si="21"/>
        <v>0</v>
      </c>
      <c r="F89" s="57">
        <f t="shared" si="22"/>
        <v>0</v>
      </c>
      <c r="G89" s="57">
        <f t="shared" si="23"/>
        <v>0</v>
      </c>
      <c r="H89" s="68">
        <v>2025</v>
      </c>
      <c r="I89" s="68" t="s">
        <v>44</v>
      </c>
      <c r="J89" s="68" t="s">
        <v>33</v>
      </c>
      <c r="K89" s="70">
        <v>0.8368000000000001</v>
      </c>
      <c r="L89" s="68">
        <v>4</v>
      </c>
    </row>
    <row r="90" spans="1:12" x14ac:dyDescent="0.25">
      <c r="A90" s="53" t="str">
        <f t="shared" si="17"/>
        <v>2025MayAustralian Dollar</v>
      </c>
      <c r="B90" s="57">
        <f t="shared" si="18"/>
        <v>0</v>
      </c>
      <c r="C90" s="57">
        <f t="shared" si="19"/>
        <v>0</v>
      </c>
      <c r="D90" s="57">
        <f t="shared" si="20"/>
        <v>0</v>
      </c>
      <c r="E90" s="57">
        <f t="shared" si="21"/>
        <v>0</v>
      </c>
      <c r="F90" s="57">
        <f t="shared" si="22"/>
        <v>0</v>
      </c>
      <c r="G90" s="57">
        <f t="shared" si="23"/>
        <v>0</v>
      </c>
      <c r="H90" s="68">
        <v>2025</v>
      </c>
      <c r="I90" s="68" t="s">
        <v>48</v>
      </c>
      <c r="J90" s="68" t="s">
        <v>33</v>
      </c>
      <c r="K90" s="70">
        <v>0.82819999999999994</v>
      </c>
      <c r="L90" s="68">
        <v>5</v>
      </c>
    </row>
    <row r="91" spans="1:12" x14ac:dyDescent="0.25">
      <c r="A91" s="53" t="str">
        <f t="shared" si="17"/>
        <v>2025JunAustralian Dollar</v>
      </c>
      <c r="B91" s="57">
        <f t="shared" si="18"/>
        <v>0</v>
      </c>
      <c r="C91" s="57">
        <f t="shared" si="19"/>
        <v>0</v>
      </c>
      <c r="D91" s="57">
        <f t="shared" si="20"/>
        <v>0</v>
      </c>
      <c r="E91" s="57">
        <f t="shared" si="21"/>
        <v>0</v>
      </c>
      <c r="F91" s="57">
        <f t="shared" si="22"/>
        <v>0</v>
      </c>
      <c r="G91" s="57">
        <f t="shared" si="23"/>
        <v>0</v>
      </c>
      <c r="H91" s="68">
        <v>2025</v>
      </c>
      <c r="I91" s="68" t="s">
        <v>52</v>
      </c>
      <c r="J91" s="68" t="s">
        <v>33</v>
      </c>
      <c r="K91" s="70">
        <v>0.83340000000000003</v>
      </c>
      <c r="L91" s="68">
        <v>6</v>
      </c>
    </row>
    <row r="92" spans="1:12" x14ac:dyDescent="0.25">
      <c r="A92" s="53" t="str">
        <f t="shared" si="17"/>
        <v>2025JulAustralian Dollar</v>
      </c>
      <c r="B92" s="57">
        <f t="shared" si="18"/>
        <v>0</v>
      </c>
      <c r="C92" s="57">
        <f t="shared" si="19"/>
        <v>0</v>
      </c>
      <c r="D92" s="57">
        <f t="shared" si="20"/>
        <v>0</v>
      </c>
      <c r="E92" s="57">
        <f t="shared" si="21"/>
        <v>0</v>
      </c>
      <c r="F92" s="57">
        <f t="shared" si="22"/>
        <v>0</v>
      </c>
      <c r="G92" s="57">
        <f t="shared" si="23"/>
        <v>0</v>
      </c>
      <c r="H92" s="68">
        <v>2025</v>
      </c>
      <c r="I92" s="68" t="s">
        <v>56</v>
      </c>
      <c r="J92" s="68" t="s">
        <v>33</v>
      </c>
      <c r="K92" s="70">
        <v>0.83609999999999995</v>
      </c>
      <c r="L92" s="68">
        <v>7</v>
      </c>
    </row>
    <row r="93" spans="1:12" x14ac:dyDescent="0.25">
      <c r="A93" s="53" t="str">
        <f t="shared" si="17"/>
        <v>2025AugAustralian Dollar</v>
      </c>
      <c r="B93" s="57">
        <f t="shared" si="18"/>
        <v>0</v>
      </c>
      <c r="C93" s="57">
        <f t="shared" si="19"/>
        <v>0</v>
      </c>
      <c r="D93" s="57">
        <f t="shared" si="20"/>
        <v>0</v>
      </c>
      <c r="E93" s="57">
        <f t="shared" si="21"/>
        <v>0</v>
      </c>
      <c r="F93" s="57">
        <f t="shared" si="22"/>
        <v>0</v>
      </c>
      <c r="G93" s="57">
        <f t="shared" si="23"/>
        <v>0</v>
      </c>
      <c r="H93" s="68">
        <v>2025</v>
      </c>
      <c r="I93" s="68" t="s">
        <v>58</v>
      </c>
      <c r="J93" s="68" t="s">
        <v>33</v>
      </c>
      <c r="K93" s="70">
        <v>0.83900000000000008</v>
      </c>
      <c r="L93" s="68">
        <v>8</v>
      </c>
    </row>
    <row r="94" spans="1:12" x14ac:dyDescent="0.25">
      <c r="A94" s="53" t="str">
        <f t="shared" si="17"/>
        <v>2025SepAustralian Dollar</v>
      </c>
      <c r="B94" s="57">
        <f t="shared" si="18"/>
        <v>0</v>
      </c>
      <c r="C94" s="57">
        <f t="shared" si="19"/>
        <v>0</v>
      </c>
      <c r="D94" s="57">
        <f t="shared" si="20"/>
        <v>0</v>
      </c>
      <c r="E94" s="57">
        <f t="shared" si="21"/>
        <v>0</v>
      </c>
      <c r="F94" s="57">
        <f t="shared" si="22"/>
        <v>0</v>
      </c>
      <c r="G94" s="57">
        <f t="shared" si="23"/>
        <v>0</v>
      </c>
      <c r="H94" s="68">
        <v>2025</v>
      </c>
      <c r="I94" s="68" t="s">
        <v>60</v>
      </c>
      <c r="J94" s="68" t="s">
        <v>33</v>
      </c>
      <c r="K94" s="70">
        <v>0.8506999999999999</v>
      </c>
      <c r="L94" s="68">
        <v>9</v>
      </c>
    </row>
    <row r="95" spans="1:12" x14ac:dyDescent="0.25">
      <c r="A95" s="53" t="str">
        <f t="shared" si="17"/>
        <v>2025OctAustralian Dollar</v>
      </c>
      <c r="B95" s="57">
        <f t="shared" si="18"/>
        <v>0</v>
      </c>
      <c r="C95" s="57">
        <f t="shared" si="19"/>
        <v>0</v>
      </c>
      <c r="D95" s="57">
        <f t="shared" si="20"/>
        <v>0</v>
      </c>
      <c r="E95" s="57">
        <f t="shared" si="21"/>
        <v>0</v>
      </c>
      <c r="F95" s="57">
        <f t="shared" si="22"/>
        <v>0</v>
      </c>
      <c r="G95" s="57">
        <f t="shared" si="23"/>
        <v>0</v>
      </c>
      <c r="H95" s="68">
        <v>2025</v>
      </c>
      <c r="I95" s="68" t="s">
        <v>62</v>
      </c>
      <c r="J95" s="68" t="s">
        <v>33</v>
      </c>
      <c r="K95" s="70">
        <v>0.85150000000000003</v>
      </c>
      <c r="L95" s="68">
        <v>10</v>
      </c>
    </row>
    <row r="96" spans="1:12" x14ac:dyDescent="0.25">
      <c r="A96" s="53" t="str">
        <f t="shared" si="17"/>
        <v>2025NovAustralian Dollar</v>
      </c>
      <c r="B96" s="57">
        <f t="shared" si="18"/>
        <v>0</v>
      </c>
      <c r="C96" s="57">
        <f t="shared" si="19"/>
        <v>0</v>
      </c>
      <c r="D96" s="57">
        <f t="shared" si="20"/>
        <v>0</v>
      </c>
      <c r="E96" s="57">
        <f t="shared" si="21"/>
        <v>0</v>
      </c>
      <c r="F96" s="57">
        <f t="shared" si="22"/>
        <v>0</v>
      </c>
      <c r="G96" s="57">
        <f t="shared" si="23"/>
        <v>0</v>
      </c>
      <c r="H96" s="68">
        <v>2025</v>
      </c>
      <c r="I96" s="68" t="s">
        <v>65</v>
      </c>
      <c r="J96" s="68" t="s">
        <v>33</v>
      </c>
      <c r="K96" s="70">
        <v>0.84709999999999996</v>
      </c>
      <c r="L96" s="68">
        <v>11</v>
      </c>
    </row>
    <row r="97" spans="1:12" x14ac:dyDescent="0.25">
      <c r="A97" s="53" t="str">
        <f t="shared" si="17"/>
        <v>2025DecAustralian Dollar</v>
      </c>
      <c r="B97" s="57">
        <f t="shared" si="18"/>
        <v>0</v>
      </c>
      <c r="C97" s="57">
        <f t="shared" si="19"/>
        <v>0</v>
      </c>
      <c r="D97" s="57">
        <f t="shared" si="20"/>
        <v>0</v>
      </c>
      <c r="E97" s="57">
        <f t="shared" si="21"/>
        <v>0</v>
      </c>
      <c r="F97" s="57">
        <f t="shared" si="22"/>
        <v>0</v>
      </c>
      <c r="G97" s="57">
        <f t="shared" si="23"/>
        <v>0</v>
      </c>
      <c r="H97" s="68">
        <v>2025</v>
      </c>
      <c r="I97" s="68" t="s">
        <v>11</v>
      </c>
      <c r="J97" s="68" t="s">
        <v>33</v>
      </c>
      <c r="K97" s="70">
        <v>0.85970000000000002</v>
      </c>
      <c r="L97" s="68">
        <v>12</v>
      </c>
    </row>
    <row r="98" spans="1:12" x14ac:dyDescent="0.25">
      <c r="A98" s="53" t="str">
        <f t="shared" si="17"/>
        <v>2018JanCanadian Dollar</v>
      </c>
      <c r="B98" s="57">
        <f t="shared" si="18"/>
        <v>0</v>
      </c>
      <c r="C98" s="57">
        <f t="shared" si="19"/>
        <v>0</v>
      </c>
      <c r="D98" s="57">
        <f t="shared" si="20"/>
        <v>0</v>
      </c>
      <c r="E98" s="57">
        <f t="shared" si="21"/>
        <v>0</v>
      </c>
      <c r="F98" s="57">
        <f t="shared" si="22"/>
        <v>0</v>
      </c>
      <c r="G98" s="57">
        <f t="shared" si="23"/>
        <v>0</v>
      </c>
      <c r="H98" s="68">
        <v>2018</v>
      </c>
      <c r="I98" s="68" t="s">
        <v>8</v>
      </c>
      <c r="J98" s="68" t="s">
        <v>38</v>
      </c>
      <c r="K98" s="74">
        <v>1.0634000000000001</v>
      </c>
      <c r="L98" s="68">
        <v>1</v>
      </c>
    </row>
    <row r="99" spans="1:12" x14ac:dyDescent="0.25">
      <c r="A99" s="53" t="str">
        <f t="shared" si="17"/>
        <v>2018FebCanadian Dollar</v>
      </c>
      <c r="B99" s="57">
        <f t="shared" si="18"/>
        <v>0</v>
      </c>
      <c r="C99" s="57">
        <f t="shared" si="19"/>
        <v>0</v>
      </c>
      <c r="D99" s="57">
        <f t="shared" si="20"/>
        <v>0</v>
      </c>
      <c r="E99" s="57">
        <f t="shared" si="21"/>
        <v>0</v>
      </c>
      <c r="F99" s="57">
        <f t="shared" si="22"/>
        <v>0</v>
      </c>
      <c r="G99" s="57">
        <f t="shared" si="23"/>
        <v>0</v>
      </c>
      <c r="H99" s="68">
        <v>2018</v>
      </c>
      <c r="I99" s="68" t="s">
        <v>36</v>
      </c>
      <c r="J99" s="68" t="s">
        <v>38</v>
      </c>
      <c r="K99" s="74">
        <v>1.0381</v>
      </c>
      <c r="L99" s="68">
        <v>2</v>
      </c>
    </row>
    <row r="100" spans="1:12" x14ac:dyDescent="0.25">
      <c r="A100" s="53" t="str">
        <f t="shared" si="17"/>
        <v>2018MarCanadian Dollar</v>
      </c>
      <c r="B100" s="57">
        <f t="shared" si="18"/>
        <v>0</v>
      </c>
      <c r="C100" s="57">
        <f t="shared" si="19"/>
        <v>0</v>
      </c>
      <c r="D100" s="57">
        <f t="shared" si="20"/>
        <v>0</v>
      </c>
      <c r="E100" s="57">
        <f t="shared" si="21"/>
        <v>0</v>
      </c>
      <c r="F100" s="57">
        <f t="shared" si="22"/>
        <v>0</v>
      </c>
      <c r="G100" s="57">
        <f t="shared" si="23"/>
        <v>0</v>
      </c>
      <c r="H100" s="68">
        <v>2018</v>
      </c>
      <c r="I100" s="68" t="s">
        <v>40</v>
      </c>
      <c r="J100" s="68" t="s">
        <v>38</v>
      </c>
      <c r="K100" s="74">
        <v>1.0153000000000001</v>
      </c>
      <c r="L100" s="68">
        <v>3</v>
      </c>
    </row>
    <row r="101" spans="1:12" x14ac:dyDescent="0.25">
      <c r="A101" s="53" t="str">
        <f t="shared" si="17"/>
        <v>2018AprCanadian Dollar</v>
      </c>
      <c r="B101" s="57">
        <f t="shared" si="18"/>
        <v>0</v>
      </c>
      <c r="C101" s="57">
        <f t="shared" si="19"/>
        <v>0</v>
      </c>
      <c r="D101" s="57">
        <f t="shared" si="20"/>
        <v>0</v>
      </c>
      <c r="E101" s="57">
        <f t="shared" si="21"/>
        <v>0</v>
      </c>
      <c r="F101" s="57">
        <f t="shared" si="22"/>
        <v>0</v>
      </c>
      <c r="G101" s="57">
        <f t="shared" si="23"/>
        <v>0</v>
      </c>
      <c r="H101" s="68">
        <v>2018</v>
      </c>
      <c r="I101" s="68" t="s">
        <v>44</v>
      </c>
      <c r="J101" s="68" t="s">
        <v>38</v>
      </c>
      <c r="K101" s="74">
        <v>1.0304</v>
      </c>
      <c r="L101" s="68">
        <v>4</v>
      </c>
    </row>
    <row r="102" spans="1:12" x14ac:dyDescent="0.25">
      <c r="A102" s="53" t="str">
        <f t="shared" si="17"/>
        <v>2018MayCanadian Dollar</v>
      </c>
      <c r="B102" s="57">
        <f t="shared" si="18"/>
        <v>0</v>
      </c>
      <c r="C102" s="57">
        <f t="shared" si="19"/>
        <v>0</v>
      </c>
      <c r="D102" s="57">
        <f t="shared" si="20"/>
        <v>0</v>
      </c>
      <c r="E102" s="57">
        <f t="shared" si="21"/>
        <v>0</v>
      </c>
      <c r="F102" s="57">
        <f t="shared" si="22"/>
        <v>0</v>
      </c>
      <c r="G102" s="57">
        <f t="shared" si="23"/>
        <v>0</v>
      </c>
      <c r="H102" s="68">
        <v>2018</v>
      </c>
      <c r="I102" s="68" t="s">
        <v>48</v>
      </c>
      <c r="J102" s="68" t="s">
        <v>38</v>
      </c>
      <c r="K102" s="70">
        <v>1.0397000000000001</v>
      </c>
      <c r="L102" s="68">
        <v>5</v>
      </c>
    </row>
    <row r="103" spans="1:12" x14ac:dyDescent="0.25">
      <c r="A103" s="53" t="str">
        <f t="shared" si="17"/>
        <v>2018JunCanadian Dollar</v>
      </c>
      <c r="B103" s="57">
        <f t="shared" si="18"/>
        <v>0</v>
      </c>
      <c r="C103" s="57">
        <f t="shared" si="19"/>
        <v>0</v>
      </c>
      <c r="D103" s="57">
        <f t="shared" si="20"/>
        <v>0</v>
      </c>
      <c r="E103" s="57">
        <f t="shared" si="21"/>
        <v>0</v>
      </c>
      <c r="F103" s="57">
        <f t="shared" si="22"/>
        <v>0</v>
      </c>
      <c r="G103" s="57">
        <f t="shared" si="23"/>
        <v>0</v>
      </c>
      <c r="H103" s="68">
        <v>2018</v>
      </c>
      <c r="I103" s="68" t="s">
        <v>52</v>
      </c>
      <c r="J103" s="68" t="s">
        <v>38</v>
      </c>
      <c r="K103" s="74">
        <v>1.0319</v>
      </c>
      <c r="L103" s="68">
        <v>6</v>
      </c>
    </row>
    <row r="104" spans="1:12" x14ac:dyDescent="0.25">
      <c r="A104" s="53" t="str">
        <f t="shared" si="17"/>
        <v>2018JulCanadian Dollar</v>
      </c>
      <c r="B104" s="57">
        <f t="shared" si="18"/>
        <v>0</v>
      </c>
      <c r="C104" s="57">
        <f t="shared" si="19"/>
        <v>0</v>
      </c>
      <c r="D104" s="57">
        <f t="shared" si="20"/>
        <v>0</v>
      </c>
      <c r="E104" s="57">
        <f t="shared" si="21"/>
        <v>0</v>
      </c>
      <c r="F104" s="57">
        <f t="shared" si="22"/>
        <v>0</v>
      </c>
      <c r="G104" s="57">
        <f t="shared" si="23"/>
        <v>0</v>
      </c>
      <c r="H104" s="68">
        <v>2018</v>
      </c>
      <c r="I104" s="68" t="s">
        <v>56</v>
      </c>
      <c r="J104" s="68" t="s">
        <v>38</v>
      </c>
      <c r="K104" s="70">
        <v>1.0422</v>
      </c>
      <c r="L104" s="68">
        <v>7</v>
      </c>
    </row>
    <row r="105" spans="1:12" x14ac:dyDescent="0.25">
      <c r="A105" s="53" t="str">
        <f t="shared" si="17"/>
        <v>2018AugCanadian Dollar</v>
      </c>
      <c r="B105" s="57">
        <f t="shared" si="18"/>
        <v>0</v>
      </c>
      <c r="C105" s="57">
        <f t="shared" si="19"/>
        <v>0</v>
      </c>
      <c r="D105" s="57">
        <f t="shared" si="20"/>
        <v>0</v>
      </c>
      <c r="E105" s="57">
        <f t="shared" si="21"/>
        <v>0</v>
      </c>
      <c r="F105" s="57">
        <f t="shared" si="22"/>
        <v>0</v>
      </c>
      <c r="G105" s="57">
        <f t="shared" si="23"/>
        <v>0</v>
      </c>
      <c r="H105" s="68">
        <v>2018</v>
      </c>
      <c r="I105" s="68" t="s">
        <v>58</v>
      </c>
      <c r="J105" s="68" t="s">
        <v>38</v>
      </c>
      <c r="K105" s="70">
        <v>1.0512999999999999</v>
      </c>
      <c r="L105" s="68">
        <v>8</v>
      </c>
    </row>
    <row r="106" spans="1:12" x14ac:dyDescent="0.25">
      <c r="A106" s="53" t="str">
        <f t="shared" si="17"/>
        <v>2018SepCanadian Dollar</v>
      </c>
      <c r="B106" s="57">
        <f t="shared" si="18"/>
        <v>0</v>
      </c>
      <c r="C106" s="57">
        <f t="shared" si="19"/>
        <v>0</v>
      </c>
      <c r="D106" s="57">
        <f t="shared" si="20"/>
        <v>0</v>
      </c>
      <c r="E106" s="57">
        <f t="shared" si="21"/>
        <v>0</v>
      </c>
      <c r="F106" s="57">
        <f t="shared" si="22"/>
        <v>0</v>
      </c>
      <c r="G106" s="57">
        <f t="shared" si="23"/>
        <v>0</v>
      </c>
      <c r="H106" s="68">
        <v>2018</v>
      </c>
      <c r="I106" s="68" t="s">
        <v>60</v>
      </c>
      <c r="J106" s="68" t="s">
        <v>38</v>
      </c>
      <c r="K106" s="70">
        <v>1.0495999999999999</v>
      </c>
      <c r="L106" s="68">
        <v>9</v>
      </c>
    </row>
    <row r="107" spans="1:12" x14ac:dyDescent="0.25">
      <c r="A107" s="53" t="str">
        <f t="shared" si="17"/>
        <v>2018OctCanadian Dollar</v>
      </c>
      <c r="B107" s="57">
        <f t="shared" si="18"/>
        <v>0</v>
      </c>
      <c r="C107" s="57">
        <f t="shared" si="19"/>
        <v>0</v>
      </c>
      <c r="D107" s="57">
        <f t="shared" si="20"/>
        <v>0</v>
      </c>
      <c r="E107" s="57">
        <f t="shared" si="21"/>
        <v>0</v>
      </c>
      <c r="F107" s="57">
        <f t="shared" si="22"/>
        <v>0</v>
      </c>
      <c r="G107" s="57">
        <f t="shared" si="23"/>
        <v>0</v>
      </c>
      <c r="H107" s="68">
        <v>2018</v>
      </c>
      <c r="I107" s="68" t="s">
        <v>62</v>
      </c>
      <c r="J107" s="68" t="s">
        <v>38</v>
      </c>
      <c r="K107" s="70">
        <v>1.0566</v>
      </c>
      <c r="L107" s="68">
        <v>10</v>
      </c>
    </row>
    <row r="108" spans="1:12" x14ac:dyDescent="0.25">
      <c r="A108" s="53" t="str">
        <f t="shared" si="17"/>
        <v>2018NovCanadian Dollar</v>
      </c>
      <c r="B108" s="57">
        <f t="shared" si="18"/>
        <v>0</v>
      </c>
      <c r="C108" s="57">
        <f t="shared" si="19"/>
        <v>0</v>
      </c>
      <c r="D108" s="57">
        <f t="shared" si="20"/>
        <v>0</v>
      </c>
      <c r="E108" s="57">
        <f t="shared" si="21"/>
        <v>0</v>
      </c>
      <c r="F108" s="57">
        <f t="shared" si="22"/>
        <v>0</v>
      </c>
      <c r="G108" s="57">
        <f t="shared" si="23"/>
        <v>0</v>
      </c>
      <c r="H108" s="68">
        <v>2018</v>
      </c>
      <c r="I108" s="68" t="s">
        <v>65</v>
      </c>
      <c r="J108" s="68" t="s">
        <v>38</v>
      </c>
      <c r="K108" s="70">
        <v>1.0317000000000001</v>
      </c>
      <c r="L108" s="68">
        <v>11</v>
      </c>
    </row>
    <row r="109" spans="1:12" x14ac:dyDescent="0.25">
      <c r="A109" s="53" t="str">
        <f t="shared" si="17"/>
        <v>2018DecCanadian Dollar</v>
      </c>
      <c r="B109" s="57">
        <f t="shared" si="18"/>
        <v>0</v>
      </c>
      <c r="C109" s="57">
        <f t="shared" si="19"/>
        <v>0</v>
      </c>
      <c r="D109" s="57">
        <f t="shared" si="20"/>
        <v>0</v>
      </c>
      <c r="E109" s="57">
        <f t="shared" si="21"/>
        <v>0</v>
      </c>
      <c r="F109" s="57">
        <f t="shared" si="22"/>
        <v>0</v>
      </c>
      <c r="G109" s="57">
        <f t="shared" si="23"/>
        <v>0</v>
      </c>
      <c r="H109" s="68">
        <v>2018</v>
      </c>
      <c r="I109" s="68" t="s">
        <v>11</v>
      </c>
      <c r="J109" s="68" t="s">
        <v>38</v>
      </c>
      <c r="K109" s="70">
        <v>1.0021</v>
      </c>
      <c r="L109" s="68">
        <v>12</v>
      </c>
    </row>
    <row r="110" spans="1:12" x14ac:dyDescent="0.25">
      <c r="A110" s="53" t="str">
        <f t="shared" si="17"/>
        <v>2019JanCanadian Dollar</v>
      </c>
      <c r="B110" s="57">
        <f t="shared" si="18"/>
        <v>0</v>
      </c>
      <c r="C110" s="57">
        <f t="shared" si="19"/>
        <v>0</v>
      </c>
      <c r="D110" s="57">
        <f t="shared" si="20"/>
        <v>0</v>
      </c>
      <c r="E110" s="57">
        <f t="shared" si="21"/>
        <v>0</v>
      </c>
      <c r="F110" s="57">
        <f t="shared" si="22"/>
        <v>0</v>
      </c>
      <c r="G110" s="57">
        <f t="shared" si="23"/>
        <v>0</v>
      </c>
      <c r="H110" s="68">
        <v>2019</v>
      </c>
      <c r="I110" s="68" t="s">
        <v>8</v>
      </c>
      <c r="J110" s="68" t="s">
        <v>38</v>
      </c>
      <c r="K110" s="75">
        <v>1.0253000000000001</v>
      </c>
      <c r="L110" s="68">
        <v>1</v>
      </c>
    </row>
    <row r="111" spans="1:12" x14ac:dyDescent="0.25">
      <c r="A111" s="53" t="str">
        <f t="shared" si="17"/>
        <v>2019FebCanadian Dollar</v>
      </c>
      <c r="B111" s="57">
        <f t="shared" si="18"/>
        <v>0</v>
      </c>
      <c r="C111" s="57">
        <f t="shared" si="19"/>
        <v>0</v>
      </c>
      <c r="D111" s="57">
        <f t="shared" si="20"/>
        <v>0</v>
      </c>
      <c r="E111" s="57">
        <f t="shared" si="21"/>
        <v>0</v>
      </c>
      <c r="F111" s="57">
        <f t="shared" si="22"/>
        <v>0</v>
      </c>
      <c r="G111" s="57">
        <f t="shared" si="23"/>
        <v>0</v>
      </c>
      <c r="H111" s="68">
        <v>2019</v>
      </c>
      <c r="I111" s="68" t="s">
        <v>36</v>
      </c>
      <c r="J111" s="68" t="s">
        <v>38</v>
      </c>
      <c r="K111" s="75">
        <v>1.0254000000000001</v>
      </c>
      <c r="L111" s="68">
        <v>2</v>
      </c>
    </row>
    <row r="112" spans="1:12" x14ac:dyDescent="0.25">
      <c r="A112" s="53" t="str">
        <f t="shared" si="17"/>
        <v>2019MarCanadian Dollar</v>
      </c>
      <c r="B112" s="57">
        <f t="shared" si="18"/>
        <v>0</v>
      </c>
      <c r="C112" s="57">
        <f t="shared" si="19"/>
        <v>0</v>
      </c>
      <c r="D112" s="57">
        <f t="shared" si="20"/>
        <v>0</v>
      </c>
      <c r="E112" s="57">
        <f t="shared" si="21"/>
        <v>0</v>
      </c>
      <c r="F112" s="57">
        <f t="shared" si="22"/>
        <v>0</v>
      </c>
      <c r="G112" s="57">
        <f t="shared" si="23"/>
        <v>0</v>
      </c>
      <c r="H112" s="68">
        <v>2019</v>
      </c>
      <c r="I112" s="68" t="s">
        <v>40</v>
      </c>
      <c r="J112" s="68" t="s">
        <v>38</v>
      </c>
      <c r="K112" s="75">
        <v>1.0093000000000001</v>
      </c>
      <c r="L112" s="68">
        <v>3</v>
      </c>
    </row>
    <row r="113" spans="1:12" x14ac:dyDescent="0.25">
      <c r="A113" s="53" t="str">
        <f t="shared" si="17"/>
        <v>2019AprCanadian Dollar</v>
      </c>
      <c r="B113" s="57">
        <f t="shared" si="18"/>
        <v>0</v>
      </c>
      <c r="C113" s="57">
        <f t="shared" si="19"/>
        <v>0</v>
      </c>
      <c r="D113" s="57">
        <f t="shared" si="20"/>
        <v>0</v>
      </c>
      <c r="E113" s="57">
        <f t="shared" si="21"/>
        <v>0</v>
      </c>
      <c r="F113" s="57">
        <f t="shared" si="22"/>
        <v>0</v>
      </c>
      <c r="G113" s="57">
        <f t="shared" si="23"/>
        <v>0</v>
      </c>
      <c r="H113" s="68">
        <v>2019</v>
      </c>
      <c r="I113" s="68" t="s">
        <v>44</v>
      </c>
      <c r="J113" s="68" t="s">
        <v>38</v>
      </c>
      <c r="K113" s="75">
        <v>1.0118</v>
      </c>
      <c r="L113" s="68">
        <v>4</v>
      </c>
    </row>
    <row r="114" spans="1:12" x14ac:dyDescent="0.25">
      <c r="A114" s="53" t="str">
        <f t="shared" si="17"/>
        <v>2019MayCanadian Dollar</v>
      </c>
      <c r="B114" s="57">
        <f t="shared" si="18"/>
        <v>0</v>
      </c>
      <c r="C114" s="57">
        <f t="shared" si="19"/>
        <v>0</v>
      </c>
      <c r="D114" s="57">
        <f t="shared" si="20"/>
        <v>0</v>
      </c>
      <c r="E114" s="57">
        <f t="shared" si="21"/>
        <v>0</v>
      </c>
      <c r="F114" s="57">
        <f t="shared" si="22"/>
        <v>0</v>
      </c>
      <c r="G114" s="57">
        <f t="shared" si="23"/>
        <v>0</v>
      </c>
      <c r="H114" s="68">
        <v>2019</v>
      </c>
      <c r="I114" s="68" t="s">
        <v>48</v>
      </c>
      <c r="J114" s="68" t="s">
        <v>38</v>
      </c>
      <c r="K114" s="75">
        <v>1.0188999999999999</v>
      </c>
      <c r="L114" s="68">
        <v>5</v>
      </c>
    </row>
    <row r="115" spans="1:12" x14ac:dyDescent="0.25">
      <c r="A115" s="53" t="str">
        <f t="shared" si="17"/>
        <v>2019JunCanadian Dollar</v>
      </c>
      <c r="B115" s="57">
        <f t="shared" si="18"/>
        <v>0</v>
      </c>
      <c r="C115" s="57">
        <f t="shared" si="19"/>
        <v>0</v>
      </c>
      <c r="D115" s="57">
        <f t="shared" si="20"/>
        <v>0</v>
      </c>
      <c r="E115" s="57">
        <f t="shared" si="21"/>
        <v>0</v>
      </c>
      <c r="F115" s="57">
        <f t="shared" si="22"/>
        <v>0</v>
      </c>
      <c r="G115" s="57">
        <f t="shared" si="23"/>
        <v>0</v>
      </c>
      <c r="H115" s="68">
        <v>2019</v>
      </c>
      <c r="I115" s="68" t="s">
        <v>52</v>
      </c>
      <c r="J115" s="68" t="s">
        <v>38</v>
      </c>
      <c r="K115" s="75">
        <v>1.0334000000000001</v>
      </c>
      <c r="L115" s="68">
        <v>6</v>
      </c>
    </row>
    <row r="116" spans="1:12" x14ac:dyDescent="0.25">
      <c r="A116" s="53" t="str">
        <f t="shared" si="17"/>
        <v>2019JulCanadian Dollar</v>
      </c>
      <c r="B116" s="57">
        <f t="shared" si="18"/>
        <v>0</v>
      </c>
      <c r="C116" s="57">
        <f t="shared" si="19"/>
        <v>0</v>
      </c>
      <c r="D116" s="57">
        <f t="shared" si="20"/>
        <v>0</v>
      </c>
      <c r="E116" s="57">
        <f t="shared" si="21"/>
        <v>0</v>
      </c>
      <c r="F116" s="57">
        <f t="shared" si="22"/>
        <v>0</v>
      </c>
      <c r="G116" s="57">
        <f t="shared" si="23"/>
        <v>0</v>
      </c>
      <c r="H116" s="68">
        <v>2019</v>
      </c>
      <c r="I116" s="68" t="s">
        <v>56</v>
      </c>
      <c r="J116" s="68" t="s">
        <v>38</v>
      </c>
      <c r="K116" s="74">
        <v>1.0423</v>
      </c>
      <c r="L116" s="68">
        <v>7</v>
      </c>
    </row>
    <row r="117" spans="1:12" x14ac:dyDescent="0.25">
      <c r="A117" s="53" t="str">
        <f t="shared" si="17"/>
        <v>2019AugCanadian Dollar</v>
      </c>
      <c r="B117" s="57">
        <f t="shared" si="18"/>
        <v>0</v>
      </c>
      <c r="C117" s="57">
        <f t="shared" si="19"/>
        <v>0</v>
      </c>
      <c r="D117" s="57">
        <f t="shared" si="20"/>
        <v>0</v>
      </c>
      <c r="E117" s="57">
        <f t="shared" si="21"/>
        <v>0</v>
      </c>
      <c r="F117" s="57">
        <f t="shared" si="22"/>
        <v>0</v>
      </c>
      <c r="G117" s="57">
        <f t="shared" si="23"/>
        <v>0</v>
      </c>
      <c r="H117" s="68">
        <v>2019</v>
      </c>
      <c r="I117" s="68" t="s">
        <v>58</v>
      </c>
      <c r="J117" s="68" t="s">
        <v>38</v>
      </c>
      <c r="K117" s="74">
        <v>1.0441</v>
      </c>
      <c r="L117" s="68">
        <v>8</v>
      </c>
    </row>
    <row r="118" spans="1:12" x14ac:dyDescent="0.25">
      <c r="A118" s="53" t="str">
        <f t="shared" si="17"/>
        <v>2019SepCanadian Dollar</v>
      </c>
      <c r="B118" s="57">
        <f t="shared" si="18"/>
        <v>0</v>
      </c>
      <c r="C118" s="57">
        <f t="shared" si="19"/>
        <v>0</v>
      </c>
      <c r="D118" s="57">
        <f t="shared" si="20"/>
        <v>0</v>
      </c>
      <c r="E118" s="57">
        <f t="shared" si="21"/>
        <v>0</v>
      </c>
      <c r="F118" s="57">
        <f t="shared" si="22"/>
        <v>0</v>
      </c>
      <c r="G118" s="57">
        <f t="shared" si="23"/>
        <v>0</v>
      </c>
      <c r="H118" s="68">
        <v>2019</v>
      </c>
      <c r="I118" s="68" t="s">
        <v>60</v>
      </c>
      <c r="J118" s="68" t="s">
        <v>38</v>
      </c>
      <c r="K118" s="74">
        <v>1.0434000000000001</v>
      </c>
      <c r="L118" s="68">
        <v>9</v>
      </c>
    </row>
    <row r="119" spans="1:12" x14ac:dyDescent="0.25">
      <c r="A119" s="53" t="str">
        <f t="shared" si="17"/>
        <v>2019OctCanadian Dollar</v>
      </c>
      <c r="B119" s="57">
        <f t="shared" si="18"/>
        <v>0</v>
      </c>
      <c r="C119" s="57">
        <f t="shared" si="19"/>
        <v>0</v>
      </c>
      <c r="D119" s="57">
        <f t="shared" si="20"/>
        <v>0</v>
      </c>
      <c r="E119" s="57">
        <f t="shared" si="21"/>
        <v>0</v>
      </c>
      <c r="F119" s="57">
        <f t="shared" si="22"/>
        <v>0</v>
      </c>
      <c r="G119" s="57">
        <f t="shared" si="23"/>
        <v>0</v>
      </c>
      <c r="H119" s="68">
        <v>2019</v>
      </c>
      <c r="I119" s="68" t="s">
        <v>62</v>
      </c>
      <c r="J119" s="68" t="s">
        <v>38</v>
      </c>
      <c r="K119" s="74">
        <v>1.0344</v>
      </c>
      <c r="L119" s="68">
        <v>10</v>
      </c>
    </row>
    <row r="120" spans="1:12" x14ac:dyDescent="0.25">
      <c r="A120" s="53" t="str">
        <f t="shared" si="17"/>
        <v>2019NovCanadian Dollar</v>
      </c>
      <c r="B120" s="57">
        <f t="shared" si="18"/>
        <v>0</v>
      </c>
      <c r="C120" s="57">
        <f t="shared" si="19"/>
        <v>0</v>
      </c>
      <c r="D120" s="57">
        <f t="shared" si="20"/>
        <v>0</v>
      </c>
      <c r="E120" s="57">
        <f t="shared" si="21"/>
        <v>0</v>
      </c>
      <c r="F120" s="57">
        <f t="shared" si="22"/>
        <v>0</v>
      </c>
      <c r="G120" s="57">
        <f t="shared" si="23"/>
        <v>0</v>
      </c>
      <c r="H120" s="68">
        <v>2019</v>
      </c>
      <c r="I120" s="68" t="s">
        <v>65</v>
      </c>
      <c r="J120" s="68" t="s">
        <v>38</v>
      </c>
      <c r="K120" s="74">
        <v>1.028</v>
      </c>
      <c r="L120" s="68">
        <v>11</v>
      </c>
    </row>
    <row r="121" spans="1:12" x14ac:dyDescent="0.25">
      <c r="A121" s="53" t="str">
        <f t="shared" si="17"/>
        <v>2019DecCanadian Dollar</v>
      </c>
      <c r="B121" s="57">
        <f t="shared" si="18"/>
        <v>0</v>
      </c>
      <c r="C121" s="57">
        <f t="shared" si="19"/>
        <v>0</v>
      </c>
      <c r="D121" s="57">
        <f t="shared" si="20"/>
        <v>0</v>
      </c>
      <c r="E121" s="57">
        <f t="shared" si="21"/>
        <v>0</v>
      </c>
      <c r="F121" s="57">
        <f t="shared" si="22"/>
        <v>0</v>
      </c>
      <c r="G121" s="57">
        <f t="shared" si="23"/>
        <v>0</v>
      </c>
      <c r="H121" s="68">
        <v>2019</v>
      </c>
      <c r="I121" s="68" t="s">
        <v>11</v>
      </c>
      <c r="J121" s="68" t="s">
        <v>38</v>
      </c>
      <c r="K121" s="74">
        <v>1.0324</v>
      </c>
      <c r="L121" s="68">
        <v>12</v>
      </c>
    </row>
    <row r="122" spans="1:12" x14ac:dyDescent="0.25">
      <c r="A122" s="53" t="str">
        <f t="shared" si="17"/>
        <v>2020JanCanadian Dollar</v>
      </c>
      <c r="B122" s="57">
        <f t="shared" si="18"/>
        <v>0</v>
      </c>
      <c r="C122" s="57">
        <f t="shared" si="19"/>
        <v>0</v>
      </c>
      <c r="D122" s="57">
        <f t="shared" si="20"/>
        <v>0</v>
      </c>
      <c r="E122" s="57">
        <f t="shared" si="21"/>
        <v>0</v>
      </c>
      <c r="F122" s="57">
        <f t="shared" si="22"/>
        <v>0</v>
      </c>
      <c r="G122" s="57">
        <f t="shared" si="23"/>
        <v>0</v>
      </c>
      <c r="H122" s="68">
        <v>2020</v>
      </c>
      <c r="I122" s="68" t="s">
        <v>8</v>
      </c>
      <c r="J122" s="68" t="s">
        <v>38</v>
      </c>
      <c r="K122" s="74">
        <v>1.0314000000000001</v>
      </c>
      <c r="L122" s="68">
        <v>1</v>
      </c>
    </row>
    <row r="123" spans="1:12" x14ac:dyDescent="0.25">
      <c r="A123" s="53" t="str">
        <f t="shared" si="17"/>
        <v>2020FebCanadian Dollar</v>
      </c>
      <c r="B123" s="57">
        <f t="shared" si="18"/>
        <v>0</v>
      </c>
      <c r="C123" s="57">
        <f t="shared" si="19"/>
        <v>0</v>
      </c>
      <c r="D123" s="57">
        <f t="shared" si="20"/>
        <v>0</v>
      </c>
      <c r="E123" s="57">
        <f t="shared" si="21"/>
        <v>0</v>
      </c>
      <c r="F123" s="57">
        <f t="shared" si="22"/>
        <v>0</v>
      </c>
      <c r="G123" s="57">
        <f t="shared" si="23"/>
        <v>0</v>
      </c>
      <c r="H123" s="68">
        <v>2020</v>
      </c>
      <c r="I123" s="68" t="s">
        <v>36</v>
      </c>
      <c r="J123" s="68" t="s">
        <v>38</v>
      </c>
      <c r="K123" s="74">
        <v>1.0399</v>
      </c>
      <c r="L123" s="68">
        <v>2</v>
      </c>
    </row>
    <row r="124" spans="1:12" x14ac:dyDescent="0.25">
      <c r="A124" s="53" t="str">
        <f t="shared" si="17"/>
        <v>2020MarCanadian Dollar</v>
      </c>
      <c r="B124" s="57">
        <f t="shared" si="18"/>
        <v>0</v>
      </c>
      <c r="C124" s="57">
        <f t="shared" si="19"/>
        <v>0</v>
      </c>
      <c r="D124" s="57">
        <f t="shared" si="20"/>
        <v>0</v>
      </c>
      <c r="E124" s="57">
        <f t="shared" si="21"/>
        <v>0</v>
      </c>
      <c r="F124" s="57">
        <f t="shared" si="22"/>
        <v>0</v>
      </c>
      <c r="G124" s="57">
        <f t="shared" si="23"/>
        <v>0</v>
      </c>
      <c r="H124" s="68">
        <v>2020</v>
      </c>
      <c r="I124" s="68" t="s">
        <v>40</v>
      </c>
      <c r="J124" s="68" t="s">
        <v>38</v>
      </c>
      <c r="K124" s="74">
        <v>1.0045999999999999</v>
      </c>
      <c r="L124" s="68">
        <v>3</v>
      </c>
    </row>
    <row r="125" spans="1:12" x14ac:dyDescent="0.25">
      <c r="A125" s="53" t="str">
        <f t="shared" si="17"/>
        <v>2020AprCanadian Dollar</v>
      </c>
      <c r="B125" s="57">
        <f t="shared" si="18"/>
        <v>0</v>
      </c>
      <c r="C125" s="57">
        <f t="shared" si="19"/>
        <v>0</v>
      </c>
      <c r="D125" s="57">
        <f t="shared" si="20"/>
        <v>0</v>
      </c>
      <c r="E125" s="57">
        <f t="shared" si="21"/>
        <v>0</v>
      </c>
      <c r="F125" s="57">
        <f t="shared" si="22"/>
        <v>0</v>
      </c>
      <c r="G125" s="57">
        <f t="shared" si="23"/>
        <v>0</v>
      </c>
      <c r="H125" s="68">
        <v>2020</v>
      </c>
      <c r="I125" s="68" t="s">
        <v>44</v>
      </c>
      <c r="J125" s="68" t="s">
        <v>38</v>
      </c>
      <c r="K125" s="74">
        <v>1.0171999999999999</v>
      </c>
      <c r="L125" s="68">
        <v>4</v>
      </c>
    </row>
    <row r="126" spans="1:12" x14ac:dyDescent="0.25">
      <c r="A126" s="53" t="str">
        <f t="shared" si="17"/>
        <v>2020MayCanadian Dollar</v>
      </c>
      <c r="B126" s="57">
        <f t="shared" si="18"/>
        <v>0</v>
      </c>
      <c r="C126" s="57">
        <f t="shared" si="19"/>
        <v>0</v>
      </c>
      <c r="D126" s="57">
        <f t="shared" si="20"/>
        <v>0</v>
      </c>
      <c r="E126" s="57">
        <f t="shared" si="21"/>
        <v>0</v>
      </c>
      <c r="F126" s="57">
        <f t="shared" si="22"/>
        <v>0</v>
      </c>
      <c r="G126" s="57">
        <f t="shared" si="23"/>
        <v>0</v>
      </c>
      <c r="H126" s="68">
        <v>2020</v>
      </c>
      <c r="I126" s="68" t="s">
        <v>48</v>
      </c>
      <c r="J126" s="68" t="s">
        <v>38</v>
      </c>
      <c r="K126" s="74">
        <v>1.0268000000000002</v>
      </c>
      <c r="L126" s="68">
        <v>5</v>
      </c>
    </row>
    <row r="127" spans="1:12" x14ac:dyDescent="0.25">
      <c r="A127" s="53" t="str">
        <f t="shared" si="17"/>
        <v>2020JunCanadian Dollar</v>
      </c>
      <c r="B127" s="57">
        <f t="shared" si="18"/>
        <v>0</v>
      </c>
      <c r="C127" s="57">
        <f t="shared" si="19"/>
        <v>0</v>
      </c>
      <c r="D127" s="57">
        <f t="shared" si="20"/>
        <v>0</v>
      </c>
      <c r="E127" s="57">
        <f t="shared" si="21"/>
        <v>0</v>
      </c>
      <c r="F127" s="57">
        <f t="shared" si="22"/>
        <v>0</v>
      </c>
      <c r="G127" s="57">
        <f t="shared" si="23"/>
        <v>0</v>
      </c>
      <c r="H127" s="68">
        <v>2020</v>
      </c>
      <c r="I127" s="68" t="s">
        <v>52</v>
      </c>
      <c r="J127" s="68" t="s">
        <v>38</v>
      </c>
      <c r="K127" s="74">
        <v>1.02</v>
      </c>
      <c r="L127" s="68">
        <v>6</v>
      </c>
    </row>
    <row r="128" spans="1:12" x14ac:dyDescent="0.25">
      <c r="A128" s="53" t="str">
        <f t="shared" si="17"/>
        <v>2020JulCanadian Dollar</v>
      </c>
      <c r="B128" s="57">
        <f t="shared" si="18"/>
        <v>0</v>
      </c>
      <c r="C128" s="57">
        <f t="shared" si="19"/>
        <v>0</v>
      </c>
      <c r="D128" s="57">
        <f t="shared" si="20"/>
        <v>0</v>
      </c>
      <c r="E128" s="57">
        <f t="shared" si="21"/>
        <v>0</v>
      </c>
      <c r="F128" s="57">
        <f t="shared" si="22"/>
        <v>0</v>
      </c>
      <c r="G128" s="57">
        <f t="shared" si="23"/>
        <v>0</v>
      </c>
      <c r="H128" s="68">
        <v>2020</v>
      </c>
      <c r="I128" s="68" t="s">
        <v>56</v>
      </c>
      <c r="J128" s="68" t="s">
        <v>38</v>
      </c>
      <c r="K128" s="74">
        <v>1.0306999999999999</v>
      </c>
      <c r="L128" s="68">
        <v>7</v>
      </c>
    </row>
    <row r="129" spans="1:12" x14ac:dyDescent="0.25">
      <c r="A129" s="53" t="str">
        <f t="shared" si="17"/>
        <v>2020AugCanadian Dollar</v>
      </c>
      <c r="B129" s="57">
        <f t="shared" si="18"/>
        <v>0</v>
      </c>
      <c r="C129" s="57">
        <f t="shared" si="19"/>
        <v>0</v>
      </c>
      <c r="D129" s="57">
        <f t="shared" si="20"/>
        <v>0</v>
      </c>
      <c r="E129" s="57">
        <f t="shared" si="21"/>
        <v>0</v>
      </c>
      <c r="F129" s="57">
        <f t="shared" si="22"/>
        <v>0</v>
      </c>
      <c r="G129" s="57">
        <f t="shared" si="23"/>
        <v>0</v>
      </c>
      <c r="H129" s="68">
        <v>2020</v>
      </c>
      <c r="I129" s="68" t="s">
        <v>58</v>
      </c>
      <c r="J129" s="68" t="s">
        <v>38</v>
      </c>
      <c r="K129" s="74">
        <v>1.0387</v>
      </c>
      <c r="L129" s="68">
        <v>8</v>
      </c>
    </row>
    <row r="130" spans="1:12" x14ac:dyDescent="0.25">
      <c r="A130" s="53" t="str">
        <f t="shared" ref="A130:A193" si="24">CONCATENATE(H130,I130,J130)</f>
        <v>2020SepCanadian Dollar</v>
      </c>
      <c r="B130" s="57">
        <f t="shared" ref="B130:B193" si="25">IF($N$8=A130,1,0)</f>
        <v>0</v>
      </c>
      <c r="C130" s="57">
        <f t="shared" si="19"/>
        <v>0</v>
      </c>
      <c r="D130" s="57">
        <f t="shared" si="20"/>
        <v>0</v>
      </c>
      <c r="E130" s="57">
        <f t="shared" si="21"/>
        <v>0</v>
      </c>
      <c r="F130" s="57">
        <f t="shared" si="22"/>
        <v>0</v>
      </c>
      <c r="G130" s="57">
        <f t="shared" si="23"/>
        <v>0</v>
      </c>
      <c r="H130" s="68">
        <v>2020</v>
      </c>
      <c r="I130" s="68" t="s">
        <v>60</v>
      </c>
      <c r="J130" s="68" t="s">
        <v>38</v>
      </c>
      <c r="K130" s="74">
        <v>1.0210999999999999</v>
      </c>
      <c r="L130" s="68">
        <v>9</v>
      </c>
    </row>
    <row r="131" spans="1:12" x14ac:dyDescent="0.25">
      <c r="A131" s="53" t="str">
        <f t="shared" si="24"/>
        <v>2020OctCanadian Dollar</v>
      </c>
      <c r="B131" s="57">
        <f t="shared" si="25"/>
        <v>0</v>
      </c>
      <c r="C131" s="57">
        <f t="shared" si="19"/>
        <v>0</v>
      </c>
      <c r="D131" s="57">
        <f t="shared" si="20"/>
        <v>0</v>
      </c>
      <c r="E131" s="57">
        <f t="shared" si="21"/>
        <v>0</v>
      </c>
      <c r="F131" s="57">
        <f t="shared" si="22"/>
        <v>0</v>
      </c>
      <c r="G131" s="57">
        <f t="shared" si="23"/>
        <v>0</v>
      </c>
      <c r="H131" s="68">
        <v>2020</v>
      </c>
      <c r="I131" s="68" t="s">
        <v>62</v>
      </c>
      <c r="J131" s="68" t="s">
        <v>38</v>
      </c>
      <c r="K131" s="74">
        <v>1.0256000000000001</v>
      </c>
      <c r="L131" s="68">
        <v>10</v>
      </c>
    </row>
    <row r="132" spans="1:12" x14ac:dyDescent="0.25">
      <c r="A132" s="53" t="str">
        <f t="shared" si="24"/>
        <v>2020NovCanadian Dollar</v>
      </c>
      <c r="B132" s="57">
        <f t="shared" si="25"/>
        <v>0</v>
      </c>
      <c r="C132" s="57">
        <f t="shared" ref="C132:C195" si="26">IF(A132=$N$10,1,0)</f>
        <v>0</v>
      </c>
      <c r="D132" s="57">
        <f t="shared" ref="D132:D195" si="27">SUM(B132:C132)</f>
        <v>0</v>
      </c>
      <c r="E132" s="57">
        <f t="shared" ref="E132:E195" si="28">IF(SUM(D132,E131)=1,1,0)</f>
        <v>0</v>
      </c>
      <c r="F132" s="57">
        <f t="shared" ref="F132:F195" si="29">MAX(D132:E132)</f>
        <v>0</v>
      </c>
      <c r="G132" s="57">
        <f t="shared" ref="G132:G195" si="30">IF(AND(F132=1,F131=1),G131+F132,F132)</f>
        <v>0</v>
      </c>
      <c r="H132" s="68">
        <v>2020</v>
      </c>
      <c r="I132" s="68" t="s">
        <v>65</v>
      </c>
      <c r="J132" s="68" t="s">
        <v>38</v>
      </c>
      <c r="K132" s="74">
        <v>1.0295000000000001</v>
      </c>
      <c r="L132" s="68">
        <v>11</v>
      </c>
    </row>
    <row r="133" spans="1:12" x14ac:dyDescent="0.25">
      <c r="A133" s="53" t="str">
        <f t="shared" si="24"/>
        <v>2020DecCanadian Dollar</v>
      </c>
      <c r="B133" s="57">
        <f t="shared" si="25"/>
        <v>0</v>
      </c>
      <c r="C133" s="57">
        <f t="shared" si="26"/>
        <v>0</v>
      </c>
      <c r="D133" s="57">
        <f t="shared" si="27"/>
        <v>0</v>
      </c>
      <c r="E133" s="57">
        <f t="shared" si="28"/>
        <v>0</v>
      </c>
      <c r="F133" s="57">
        <f t="shared" si="29"/>
        <v>0</v>
      </c>
      <c r="G133" s="57">
        <f t="shared" si="30"/>
        <v>0</v>
      </c>
      <c r="H133" s="68">
        <v>2020</v>
      </c>
      <c r="I133" s="68" t="s">
        <v>11</v>
      </c>
      <c r="J133" s="68" t="s">
        <v>38</v>
      </c>
      <c r="K133" s="70">
        <v>1.0376000000000001</v>
      </c>
      <c r="L133" s="68">
        <v>12</v>
      </c>
    </row>
    <row r="134" spans="1:12" x14ac:dyDescent="0.25">
      <c r="A134" s="53" t="str">
        <f t="shared" si="24"/>
        <v>2021JanCanadian Dollar</v>
      </c>
      <c r="B134" s="57">
        <f t="shared" si="25"/>
        <v>0</v>
      </c>
      <c r="C134" s="57">
        <f t="shared" si="26"/>
        <v>0</v>
      </c>
      <c r="D134" s="57">
        <f t="shared" si="27"/>
        <v>0</v>
      </c>
      <c r="E134" s="57">
        <f t="shared" si="28"/>
        <v>0</v>
      </c>
      <c r="F134" s="57">
        <f t="shared" si="29"/>
        <v>0</v>
      </c>
      <c r="G134" s="57">
        <f t="shared" si="30"/>
        <v>0</v>
      </c>
      <c r="H134" s="68">
        <v>2021</v>
      </c>
      <c r="I134" s="68" t="s">
        <v>8</v>
      </c>
      <c r="J134" s="68" t="s">
        <v>38</v>
      </c>
      <c r="K134" s="74">
        <v>1.0347</v>
      </c>
      <c r="L134" s="68">
        <v>1</v>
      </c>
    </row>
    <row r="135" spans="1:12" x14ac:dyDescent="0.25">
      <c r="A135" s="53" t="str">
        <f t="shared" si="24"/>
        <v>2021FebCanadian Dollar</v>
      </c>
      <c r="B135" s="57">
        <f t="shared" si="25"/>
        <v>0</v>
      </c>
      <c r="C135" s="57">
        <f t="shared" si="26"/>
        <v>0</v>
      </c>
      <c r="D135" s="57">
        <f t="shared" si="27"/>
        <v>0</v>
      </c>
      <c r="E135" s="57">
        <f t="shared" si="28"/>
        <v>0</v>
      </c>
      <c r="F135" s="57">
        <f t="shared" si="29"/>
        <v>0</v>
      </c>
      <c r="G135" s="57">
        <f t="shared" si="30"/>
        <v>0</v>
      </c>
      <c r="H135" s="68">
        <v>2021</v>
      </c>
      <c r="I135" s="68" t="s">
        <v>36</v>
      </c>
      <c r="J135" s="68" t="s">
        <v>38</v>
      </c>
      <c r="K135" s="74">
        <v>1.0537999999999998</v>
      </c>
      <c r="L135" s="68">
        <v>2</v>
      </c>
    </row>
    <row r="136" spans="1:12" x14ac:dyDescent="0.25">
      <c r="A136" s="53" t="str">
        <f t="shared" si="24"/>
        <v>2021MarCanadian Dollar</v>
      </c>
      <c r="B136" s="57">
        <f t="shared" si="25"/>
        <v>0</v>
      </c>
      <c r="C136" s="57">
        <f t="shared" si="26"/>
        <v>0</v>
      </c>
      <c r="D136" s="57">
        <f t="shared" si="27"/>
        <v>0</v>
      </c>
      <c r="E136" s="57">
        <f t="shared" si="28"/>
        <v>0</v>
      </c>
      <c r="F136" s="57">
        <f t="shared" si="29"/>
        <v>0</v>
      </c>
      <c r="G136" s="57">
        <f t="shared" si="30"/>
        <v>0</v>
      </c>
      <c r="H136" s="68">
        <v>2021</v>
      </c>
      <c r="I136" s="68" t="s">
        <v>40</v>
      </c>
      <c r="J136" s="68" t="s">
        <v>38</v>
      </c>
      <c r="K136" s="74">
        <v>1.0673999999999999</v>
      </c>
      <c r="L136" s="68">
        <v>3</v>
      </c>
    </row>
    <row r="137" spans="1:12" x14ac:dyDescent="0.25">
      <c r="A137" s="53" t="str">
        <f t="shared" si="24"/>
        <v>2021AprCanadian Dollar</v>
      </c>
      <c r="B137" s="57">
        <f t="shared" si="25"/>
        <v>0</v>
      </c>
      <c r="C137" s="57">
        <f t="shared" si="26"/>
        <v>0</v>
      </c>
      <c r="D137" s="57">
        <f t="shared" si="27"/>
        <v>0</v>
      </c>
      <c r="E137" s="57">
        <f t="shared" si="28"/>
        <v>0</v>
      </c>
      <c r="F137" s="57">
        <f t="shared" si="29"/>
        <v>0</v>
      </c>
      <c r="G137" s="57">
        <f t="shared" si="30"/>
        <v>0</v>
      </c>
      <c r="H137" s="68">
        <v>2021</v>
      </c>
      <c r="I137" s="68" t="s">
        <v>44</v>
      </c>
      <c r="J137" s="68" t="s">
        <v>38</v>
      </c>
      <c r="K137" s="74">
        <v>1.0809</v>
      </c>
      <c r="L137" s="68">
        <v>4</v>
      </c>
    </row>
    <row r="138" spans="1:12" x14ac:dyDescent="0.25">
      <c r="A138" s="53" t="str">
        <f t="shared" si="24"/>
        <v>2021MayCanadian Dollar</v>
      </c>
      <c r="B138" s="57">
        <f t="shared" si="25"/>
        <v>0</v>
      </c>
      <c r="C138" s="57">
        <f t="shared" si="26"/>
        <v>0</v>
      </c>
      <c r="D138" s="57">
        <f t="shared" si="27"/>
        <v>0</v>
      </c>
      <c r="E138" s="57">
        <f t="shared" si="28"/>
        <v>0</v>
      </c>
      <c r="F138" s="57">
        <f t="shared" si="29"/>
        <v>0</v>
      </c>
      <c r="G138" s="57">
        <f t="shared" si="30"/>
        <v>0</v>
      </c>
      <c r="H138" s="68">
        <v>2021</v>
      </c>
      <c r="I138" s="68" t="s">
        <v>48</v>
      </c>
      <c r="J138" s="68" t="s">
        <v>38</v>
      </c>
      <c r="K138" s="74">
        <v>1.0951</v>
      </c>
      <c r="L138" s="68">
        <v>5</v>
      </c>
    </row>
    <row r="139" spans="1:12" x14ac:dyDescent="0.25">
      <c r="A139" s="53" t="str">
        <f t="shared" si="24"/>
        <v>2021JunCanadian Dollar</v>
      </c>
      <c r="B139" s="57">
        <f t="shared" si="25"/>
        <v>0</v>
      </c>
      <c r="C139" s="57">
        <f t="shared" si="26"/>
        <v>0</v>
      </c>
      <c r="D139" s="57">
        <f t="shared" si="27"/>
        <v>0</v>
      </c>
      <c r="E139" s="57">
        <f t="shared" si="28"/>
        <v>0</v>
      </c>
      <c r="F139" s="57">
        <f t="shared" si="29"/>
        <v>0</v>
      </c>
      <c r="G139" s="57">
        <f t="shared" si="30"/>
        <v>0</v>
      </c>
      <c r="H139" s="68">
        <v>2021</v>
      </c>
      <c r="I139" s="68" t="s">
        <v>52</v>
      </c>
      <c r="J139" s="68" t="s">
        <v>38</v>
      </c>
      <c r="K139" s="74">
        <v>1.0845</v>
      </c>
      <c r="L139" s="68">
        <v>6</v>
      </c>
    </row>
    <row r="140" spans="1:12" x14ac:dyDescent="0.25">
      <c r="A140" s="53" t="str">
        <f t="shared" si="24"/>
        <v>2021JulCanadian Dollar</v>
      </c>
      <c r="B140" s="57">
        <f t="shared" si="25"/>
        <v>0</v>
      </c>
      <c r="C140" s="57">
        <f t="shared" si="26"/>
        <v>0</v>
      </c>
      <c r="D140" s="57">
        <f t="shared" si="27"/>
        <v>0</v>
      </c>
      <c r="E140" s="57">
        <f t="shared" si="28"/>
        <v>0</v>
      </c>
      <c r="F140" s="57">
        <f t="shared" si="29"/>
        <v>0</v>
      </c>
      <c r="G140" s="57">
        <f t="shared" si="30"/>
        <v>0</v>
      </c>
      <c r="H140" s="68">
        <v>2021</v>
      </c>
      <c r="I140" s="68" t="s">
        <v>56</v>
      </c>
      <c r="J140" s="68" t="s">
        <v>38</v>
      </c>
      <c r="K140" s="74">
        <v>1.0869</v>
      </c>
      <c r="L140" s="68">
        <v>7</v>
      </c>
    </row>
    <row r="141" spans="1:12" x14ac:dyDescent="0.25">
      <c r="A141" s="53" t="str">
        <f t="shared" si="24"/>
        <v>2021AugCanadian Dollar</v>
      </c>
      <c r="B141" s="57">
        <f t="shared" si="25"/>
        <v>0</v>
      </c>
      <c r="C141" s="57">
        <f t="shared" si="26"/>
        <v>0</v>
      </c>
      <c r="D141" s="57">
        <f t="shared" si="27"/>
        <v>0</v>
      </c>
      <c r="E141" s="57">
        <f t="shared" si="28"/>
        <v>0</v>
      </c>
      <c r="F141" s="57">
        <f t="shared" si="29"/>
        <v>0</v>
      </c>
      <c r="G141" s="57">
        <f t="shared" si="30"/>
        <v>0</v>
      </c>
      <c r="H141" s="68">
        <v>2021</v>
      </c>
      <c r="I141" s="68" t="s">
        <v>58</v>
      </c>
      <c r="J141" s="68" t="s">
        <v>38</v>
      </c>
      <c r="K141" s="74">
        <v>1.0664</v>
      </c>
      <c r="L141" s="68">
        <v>8</v>
      </c>
    </row>
    <row r="142" spans="1:12" x14ac:dyDescent="0.25">
      <c r="A142" s="53" t="str">
        <f t="shared" si="24"/>
        <v>2021SepCanadian Dollar</v>
      </c>
      <c r="B142" s="57">
        <f t="shared" si="25"/>
        <v>0</v>
      </c>
      <c r="C142" s="57">
        <f t="shared" si="26"/>
        <v>0</v>
      </c>
      <c r="D142" s="57">
        <f t="shared" si="27"/>
        <v>0</v>
      </c>
      <c r="E142" s="57">
        <f t="shared" si="28"/>
        <v>0</v>
      </c>
      <c r="F142" s="57">
        <f t="shared" si="29"/>
        <v>0</v>
      </c>
      <c r="G142" s="57">
        <f t="shared" si="30"/>
        <v>0</v>
      </c>
      <c r="H142" s="68">
        <v>2021</v>
      </c>
      <c r="I142" s="68" t="s">
        <v>60</v>
      </c>
      <c r="J142" s="68" t="s">
        <v>38</v>
      </c>
      <c r="K142" s="74">
        <v>1.0687</v>
      </c>
      <c r="L142" s="68">
        <v>9</v>
      </c>
    </row>
    <row r="143" spans="1:12" x14ac:dyDescent="0.25">
      <c r="A143" s="53" t="str">
        <f t="shared" si="24"/>
        <v>2021OctCanadian Dollar</v>
      </c>
      <c r="B143" s="57">
        <f t="shared" si="25"/>
        <v>0</v>
      </c>
      <c r="C143" s="57">
        <f t="shared" si="26"/>
        <v>0</v>
      </c>
      <c r="D143" s="57">
        <f t="shared" si="27"/>
        <v>0</v>
      </c>
      <c r="E143" s="57">
        <f t="shared" si="28"/>
        <v>0</v>
      </c>
      <c r="F143" s="57">
        <f t="shared" si="29"/>
        <v>0</v>
      </c>
      <c r="G143" s="57">
        <f t="shared" si="30"/>
        <v>0</v>
      </c>
      <c r="H143" s="68">
        <v>2021</v>
      </c>
      <c r="I143" s="68" t="s">
        <v>62</v>
      </c>
      <c r="J143" s="68" t="s">
        <v>38</v>
      </c>
      <c r="K143" s="74">
        <v>1.0885</v>
      </c>
      <c r="L143" s="68">
        <v>10</v>
      </c>
    </row>
    <row r="144" spans="1:12" x14ac:dyDescent="0.25">
      <c r="A144" s="53" t="str">
        <f t="shared" si="24"/>
        <v>2021NovCanadian Dollar</v>
      </c>
      <c r="B144" s="57">
        <f t="shared" si="25"/>
        <v>0</v>
      </c>
      <c r="C144" s="57">
        <f t="shared" si="26"/>
        <v>0</v>
      </c>
      <c r="D144" s="57">
        <f t="shared" si="27"/>
        <v>0</v>
      </c>
      <c r="E144" s="57">
        <f t="shared" si="28"/>
        <v>0</v>
      </c>
      <c r="F144" s="57">
        <f t="shared" si="29"/>
        <v>0</v>
      </c>
      <c r="G144" s="57">
        <f t="shared" si="30"/>
        <v>0</v>
      </c>
      <c r="H144" s="68">
        <v>2021</v>
      </c>
      <c r="I144" s="68" t="s">
        <v>65</v>
      </c>
      <c r="J144" s="68" t="s">
        <v>38</v>
      </c>
      <c r="K144" s="74">
        <v>1.0745</v>
      </c>
      <c r="L144" s="68">
        <v>11</v>
      </c>
    </row>
    <row r="145" spans="1:12" x14ac:dyDescent="0.25">
      <c r="A145" s="53" t="str">
        <f t="shared" si="24"/>
        <v>2021DecCanadian Dollar</v>
      </c>
      <c r="B145" s="57">
        <f t="shared" si="25"/>
        <v>0</v>
      </c>
      <c r="C145" s="57">
        <f t="shared" si="26"/>
        <v>0</v>
      </c>
      <c r="D145" s="57">
        <f t="shared" si="27"/>
        <v>0</v>
      </c>
      <c r="E145" s="57">
        <f t="shared" si="28"/>
        <v>0</v>
      </c>
      <c r="F145" s="57">
        <f t="shared" si="29"/>
        <v>0</v>
      </c>
      <c r="G145" s="57">
        <f t="shared" si="30"/>
        <v>0</v>
      </c>
      <c r="H145" s="68">
        <v>2021</v>
      </c>
      <c r="I145" s="68" t="s">
        <v>11</v>
      </c>
      <c r="J145" s="68" t="s">
        <v>38</v>
      </c>
      <c r="K145" s="74">
        <v>1.0605</v>
      </c>
      <c r="L145" s="68">
        <v>12</v>
      </c>
    </row>
    <row r="146" spans="1:12" x14ac:dyDescent="0.25">
      <c r="A146" s="53" t="str">
        <f t="shared" si="24"/>
        <v>2022JanCanadian Dollar</v>
      </c>
      <c r="B146" s="57">
        <f t="shared" si="25"/>
        <v>0</v>
      </c>
      <c r="C146" s="57">
        <f t="shared" si="26"/>
        <v>0</v>
      </c>
      <c r="D146" s="57">
        <f t="shared" si="27"/>
        <v>0</v>
      </c>
      <c r="E146" s="57">
        <f t="shared" si="28"/>
        <v>0</v>
      </c>
      <c r="F146" s="57">
        <f t="shared" si="29"/>
        <v>0</v>
      </c>
      <c r="G146" s="57">
        <f t="shared" si="30"/>
        <v>0</v>
      </c>
      <c r="H146" s="68">
        <v>2022</v>
      </c>
      <c r="I146" s="68" t="s">
        <v>8</v>
      </c>
      <c r="J146" s="68" t="s">
        <v>38</v>
      </c>
      <c r="K146" s="70">
        <v>1.0645</v>
      </c>
      <c r="L146" s="68">
        <v>1</v>
      </c>
    </row>
    <row r="147" spans="1:12" x14ac:dyDescent="0.25">
      <c r="A147" s="53" t="str">
        <f t="shared" si="24"/>
        <v>2022FebCanadian Dollar</v>
      </c>
      <c r="B147" s="57">
        <f t="shared" si="25"/>
        <v>0</v>
      </c>
      <c r="C147" s="57">
        <f t="shared" si="26"/>
        <v>0</v>
      </c>
      <c r="D147" s="57">
        <f t="shared" si="27"/>
        <v>0</v>
      </c>
      <c r="E147" s="57">
        <f t="shared" si="28"/>
        <v>0</v>
      </c>
      <c r="F147" s="57">
        <f t="shared" si="29"/>
        <v>0</v>
      </c>
      <c r="G147" s="57">
        <f t="shared" si="30"/>
        <v>0</v>
      </c>
      <c r="H147" s="68">
        <v>2022</v>
      </c>
      <c r="I147" s="68" t="s">
        <v>36</v>
      </c>
      <c r="J147" s="68" t="s">
        <v>38</v>
      </c>
      <c r="K147" s="70">
        <v>1.0618000000000001</v>
      </c>
      <c r="L147" s="68">
        <v>2</v>
      </c>
    </row>
    <row r="148" spans="1:12" x14ac:dyDescent="0.25">
      <c r="A148" s="53" t="str">
        <f t="shared" si="24"/>
        <v>2022MarCanadian Dollar</v>
      </c>
      <c r="B148" s="57">
        <f t="shared" si="25"/>
        <v>0</v>
      </c>
      <c r="C148" s="57">
        <f t="shared" si="26"/>
        <v>0</v>
      </c>
      <c r="D148" s="57">
        <f t="shared" si="27"/>
        <v>0</v>
      </c>
      <c r="E148" s="57">
        <f t="shared" si="28"/>
        <v>0</v>
      </c>
      <c r="F148" s="57">
        <f t="shared" si="29"/>
        <v>0</v>
      </c>
      <c r="G148" s="57">
        <f t="shared" si="30"/>
        <v>0</v>
      </c>
      <c r="H148" s="68">
        <v>2022</v>
      </c>
      <c r="I148" s="68" t="s">
        <v>40</v>
      </c>
      <c r="J148" s="68" t="s">
        <v>38</v>
      </c>
      <c r="K148" s="70">
        <v>1.0812999999999999</v>
      </c>
      <c r="L148" s="68">
        <v>3</v>
      </c>
    </row>
    <row r="149" spans="1:12" x14ac:dyDescent="0.25">
      <c r="A149" s="53" t="str">
        <f t="shared" si="24"/>
        <v>2022AprCanadian Dollar</v>
      </c>
      <c r="B149" s="57">
        <f t="shared" si="25"/>
        <v>0</v>
      </c>
      <c r="C149" s="57">
        <f t="shared" si="26"/>
        <v>0</v>
      </c>
      <c r="D149" s="57">
        <f t="shared" si="27"/>
        <v>0</v>
      </c>
      <c r="E149" s="57">
        <f t="shared" si="28"/>
        <v>0</v>
      </c>
      <c r="F149" s="57">
        <f t="shared" si="29"/>
        <v>0</v>
      </c>
      <c r="G149" s="57">
        <f t="shared" si="30"/>
        <v>0</v>
      </c>
      <c r="H149" s="68">
        <v>2022</v>
      </c>
      <c r="I149" s="68" t="s">
        <v>44</v>
      </c>
      <c r="J149" s="68" t="s">
        <v>38</v>
      </c>
      <c r="K149" s="70">
        <v>1.0837000000000001</v>
      </c>
      <c r="L149" s="68">
        <v>4</v>
      </c>
    </row>
    <row r="150" spans="1:12" x14ac:dyDescent="0.25">
      <c r="A150" s="53" t="str">
        <f t="shared" si="24"/>
        <v>2022MayCanadian Dollar</v>
      </c>
      <c r="B150" s="57">
        <f t="shared" si="25"/>
        <v>0</v>
      </c>
      <c r="C150" s="57">
        <f t="shared" si="26"/>
        <v>0</v>
      </c>
      <c r="D150" s="57">
        <f t="shared" si="27"/>
        <v>0</v>
      </c>
      <c r="E150" s="57">
        <f t="shared" si="28"/>
        <v>0</v>
      </c>
      <c r="F150" s="57">
        <f t="shared" si="29"/>
        <v>0</v>
      </c>
      <c r="G150" s="57">
        <f t="shared" si="30"/>
        <v>0</v>
      </c>
      <c r="H150" s="68">
        <v>2022</v>
      </c>
      <c r="I150" s="68" t="s">
        <v>48</v>
      </c>
      <c r="J150" s="68" t="s">
        <v>38</v>
      </c>
      <c r="K150" s="70">
        <v>1.0806</v>
      </c>
      <c r="L150" s="68">
        <v>5</v>
      </c>
    </row>
    <row r="151" spans="1:12" x14ac:dyDescent="0.25">
      <c r="A151" s="53" t="str">
        <f t="shared" si="24"/>
        <v>2022JunCanadian Dollar</v>
      </c>
      <c r="B151" s="57">
        <f t="shared" si="25"/>
        <v>0</v>
      </c>
      <c r="C151" s="57">
        <f t="shared" si="26"/>
        <v>0</v>
      </c>
      <c r="D151" s="57">
        <f t="shared" si="27"/>
        <v>0</v>
      </c>
      <c r="E151" s="57">
        <f t="shared" si="28"/>
        <v>0</v>
      </c>
      <c r="F151" s="57">
        <f t="shared" si="29"/>
        <v>0</v>
      </c>
      <c r="G151" s="57">
        <f t="shared" si="30"/>
        <v>0</v>
      </c>
      <c r="H151" s="68">
        <v>2022</v>
      </c>
      <c r="I151" s="68" t="s">
        <v>52</v>
      </c>
      <c r="J151" s="68" t="s">
        <v>38</v>
      </c>
      <c r="K151" s="70">
        <v>1.0798000000000001</v>
      </c>
      <c r="L151" s="68">
        <v>6</v>
      </c>
    </row>
    <row r="152" spans="1:12" x14ac:dyDescent="0.25">
      <c r="A152" s="53" t="str">
        <f t="shared" si="24"/>
        <v>2022JulCanadian Dollar</v>
      </c>
      <c r="B152" s="57">
        <f t="shared" si="25"/>
        <v>0</v>
      </c>
      <c r="C152" s="57">
        <f t="shared" si="26"/>
        <v>0</v>
      </c>
      <c r="D152" s="57">
        <f t="shared" si="27"/>
        <v>0</v>
      </c>
      <c r="E152" s="57">
        <f t="shared" si="28"/>
        <v>0</v>
      </c>
      <c r="F152" s="57">
        <f t="shared" si="29"/>
        <v>0</v>
      </c>
      <c r="G152" s="57">
        <f t="shared" si="30"/>
        <v>0</v>
      </c>
      <c r="H152" s="68">
        <v>2022</v>
      </c>
      <c r="I152" s="68" t="s">
        <v>56</v>
      </c>
      <c r="J152" s="68" t="s">
        <v>38</v>
      </c>
      <c r="K152" s="70">
        <v>1.0764</v>
      </c>
      <c r="L152" s="68">
        <v>7</v>
      </c>
    </row>
    <row r="153" spans="1:12" x14ac:dyDescent="0.25">
      <c r="A153" s="53" t="str">
        <f t="shared" si="24"/>
        <v>2022AugCanadian Dollar</v>
      </c>
      <c r="B153" s="57">
        <f t="shared" si="25"/>
        <v>0</v>
      </c>
      <c r="C153" s="57">
        <f t="shared" si="26"/>
        <v>0</v>
      </c>
      <c r="D153" s="57">
        <f t="shared" si="27"/>
        <v>0</v>
      </c>
      <c r="E153" s="57">
        <f t="shared" si="28"/>
        <v>0</v>
      </c>
      <c r="F153" s="57">
        <f t="shared" si="29"/>
        <v>0</v>
      </c>
      <c r="G153" s="57">
        <f t="shared" si="30"/>
        <v>0</v>
      </c>
      <c r="H153" s="68">
        <v>2022</v>
      </c>
      <c r="I153" s="68" t="s">
        <v>58</v>
      </c>
      <c r="J153" s="68" t="s">
        <v>38</v>
      </c>
      <c r="K153" s="70">
        <v>1.0669</v>
      </c>
      <c r="L153" s="68">
        <v>8</v>
      </c>
    </row>
    <row r="154" spans="1:12" x14ac:dyDescent="0.25">
      <c r="A154" s="53" t="str">
        <f t="shared" si="24"/>
        <v>2022SepCanadian Dollar</v>
      </c>
      <c r="B154" s="57">
        <f t="shared" si="25"/>
        <v>0</v>
      </c>
      <c r="C154" s="57">
        <f t="shared" si="26"/>
        <v>0</v>
      </c>
      <c r="D154" s="57">
        <f t="shared" si="27"/>
        <v>0</v>
      </c>
      <c r="E154" s="57">
        <f t="shared" si="28"/>
        <v>0</v>
      </c>
      <c r="F154" s="57">
        <f t="shared" si="29"/>
        <v>0</v>
      </c>
      <c r="G154" s="57">
        <f t="shared" si="30"/>
        <v>0</v>
      </c>
      <c r="H154" s="68">
        <v>2022</v>
      </c>
      <c r="I154" s="68" t="s">
        <v>60</v>
      </c>
      <c r="J154" s="68" t="s">
        <v>38</v>
      </c>
      <c r="K154" s="70">
        <v>1.0454999999999999</v>
      </c>
      <c r="L154" s="68">
        <v>9</v>
      </c>
    </row>
    <row r="155" spans="1:12" x14ac:dyDescent="0.25">
      <c r="A155" s="53" t="str">
        <f t="shared" si="24"/>
        <v>2022OctCanadian Dollar</v>
      </c>
      <c r="B155" s="57">
        <f t="shared" si="25"/>
        <v>0</v>
      </c>
      <c r="C155" s="57">
        <f t="shared" si="26"/>
        <v>0</v>
      </c>
      <c r="D155" s="57">
        <f t="shared" si="27"/>
        <v>0</v>
      </c>
      <c r="E155" s="57">
        <f t="shared" si="28"/>
        <v>0</v>
      </c>
      <c r="F155" s="57">
        <f t="shared" si="29"/>
        <v>0</v>
      </c>
      <c r="G155" s="57">
        <f t="shared" si="30"/>
        <v>0</v>
      </c>
      <c r="H155" s="68">
        <v>2022</v>
      </c>
      <c r="I155" s="68" t="s">
        <v>62</v>
      </c>
      <c r="J155" s="68" t="s">
        <v>38</v>
      </c>
      <c r="K155" s="70">
        <v>1.0369999999999999</v>
      </c>
      <c r="L155" s="68">
        <v>10</v>
      </c>
    </row>
    <row r="156" spans="1:12" x14ac:dyDescent="0.25">
      <c r="A156" s="53" t="str">
        <f t="shared" si="24"/>
        <v>2022NovCanadian Dollar</v>
      </c>
      <c r="B156" s="57">
        <f t="shared" si="25"/>
        <v>0</v>
      </c>
      <c r="C156" s="57">
        <f t="shared" si="26"/>
        <v>0</v>
      </c>
      <c r="D156" s="57">
        <f t="shared" si="27"/>
        <v>0</v>
      </c>
      <c r="E156" s="57">
        <f t="shared" si="28"/>
        <v>0</v>
      </c>
      <c r="F156" s="57">
        <f t="shared" si="29"/>
        <v>0</v>
      </c>
      <c r="G156" s="57">
        <f t="shared" si="30"/>
        <v>0</v>
      </c>
      <c r="H156" s="68">
        <v>2022</v>
      </c>
      <c r="I156" s="68" t="s">
        <v>65</v>
      </c>
      <c r="J156" s="68" t="s">
        <v>38</v>
      </c>
      <c r="K156" s="70">
        <v>1.0114000000000001</v>
      </c>
      <c r="L156" s="68">
        <v>11</v>
      </c>
    </row>
    <row r="157" spans="1:12" x14ac:dyDescent="0.25">
      <c r="A157" s="53" t="str">
        <f t="shared" si="24"/>
        <v>2022DecCanadian Dollar</v>
      </c>
      <c r="B157" s="57">
        <f t="shared" si="25"/>
        <v>0</v>
      </c>
      <c r="C157" s="57">
        <f t="shared" si="26"/>
        <v>0</v>
      </c>
      <c r="D157" s="57">
        <f t="shared" si="27"/>
        <v>0</v>
      </c>
      <c r="E157" s="57">
        <f t="shared" si="28"/>
        <v>0</v>
      </c>
      <c r="F157" s="57">
        <f t="shared" si="29"/>
        <v>0</v>
      </c>
      <c r="G157" s="57">
        <f t="shared" si="30"/>
        <v>0</v>
      </c>
      <c r="H157" s="68">
        <v>2022</v>
      </c>
      <c r="I157" s="68" t="s">
        <v>11</v>
      </c>
      <c r="J157" s="68" t="s">
        <v>38</v>
      </c>
      <c r="K157" s="70">
        <v>0.99209999999999998</v>
      </c>
      <c r="L157" s="68">
        <v>12</v>
      </c>
    </row>
    <row r="158" spans="1:12" x14ac:dyDescent="0.25">
      <c r="A158" s="53" t="str">
        <f t="shared" si="24"/>
        <v>2023JanCanadian Dollar</v>
      </c>
      <c r="B158" s="57">
        <f t="shared" si="25"/>
        <v>0</v>
      </c>
      <c r="C158" s="57">
        <f t="shared" si="26"/>
        <v>0</v>
      </c>
      <c r="D158" s="57">
        <f t="shared" si="27"/>
        <v>0</v>
      </c>
      <c r="E158" s="57">
        <f t="shared" si="28"/>
        <v>0</v>
      </c>
      <c r="F158" s="57">
        <f t="shared" si="29"/>
        <v>0</v>
      </c>
      <c r="G158" s="57">
        <f t="shared" si="30"/>
        <v>0</v>
      </c>
      <c r="H158" s="68">
        <v>2023</v>
      </c>
      <c r="I158" s="68" t="s">
        <v>8</v>
      </c>
      <c r="J158" s="68" t="s">
        <v>38</v>
      </c>
      <c r="K158" s="70">
        <v>0.98</v>
      </c>
      <c r="L158" s="68">
        <v>1</v>
      </c>
    </row>
    <row r="159" spans="1:12" x14ac:dyDescent="0.25">
      <c r="A159" s="53" t="str">
        <f t="shared" si="24"/>
        <v>2023FebCanadian Dollar</v>
      </c>
      <c r="B159" s="57">
        <f t="shared" si="25"/>
        <v>0</v>
      </c>
      <c r="C159" s="57">
        <f t="shared" si="26"/>
        <v>0</v>
      </c>
      <c r="D159" s="57">
        <f t="shared" si="27"/>
        <v>0</v>
      </c>
      <c r="E159" s="57">
        <f t="shared" si="28"/>
        <v>0</v>
      </c>
      <c r="F159" s="57">
        <f t="shared" si="29"/>
        <v>0</v>
      </c>
      <c r="G159" s="57">
        <f t="shared" si="30"/>
        <v>0</v>
      </c>
      <c r="H159" s="68">
        <v>2023</v>
      </c>
      <c r="I159" s="68" t="s">
        <v>36</v>
      </c>
      <c r="J159" s="68" t="s">
        <v>38</v>
      </c>
      <c r="K159" s="70">
        <v>0.99260000000000004</v>
      </c>
      <c r="L159" s="68">
        <v>2</v>
      </c>
    </row>
    <row r="160" spans="1:12" x14ac:dyDescent="0.25">
      <c r="A160" s="53" t="str">
        <f t="shared" si="24"/>
        <v>2023MarCanadian Dollar</v>
      </c>
      <c r="B160" s="57">
        <f t="shared" si="25"/>
        <v>0</v>
      </c>
      <c r="C160" s="57">
        <f t="shared" si="26"/>
        <v>0</v>
      </c>
      <c r="D160" s="57">
        <f t="shared" si="27"/>
        <v>0</v>
      </c>
      <c r="E160" s="57">
        <f t="shared" si="28"/>
        <v>0</v>
      </c>
      <c r="F160" s="57">
        <f t="shared" si="29"/>
        <v>0</v>
      </c>
      <c r="G160" s="57">
        <f t="shared" si="30"/>
        <v>0</v>
      </c>
      <c r="H160" s="68">
        <v>2023</v>
      </c>
      <c r="I160" s="68" t="s">
        <v>40</v>
      </c>
      <c r="J160" s="68" t="s">
        <v>38</v>
      </c>
      <c r="K160" s="70">
        <v>0.98140000000000005</v>
      </c>
      <c r="L160" s="68">
        <v>3</v>
      </c>
    </row>
    <row r="161" spans="1:12" x14ac:dyDescent="0.25">
      <c r="A161" s="53" t="str">
        <f t="shared" si="24"/>
        <v>2023AprCanadian Dollar</v>
      </c>
      <c r="B161" s="57">
        <f t="shared" si="25"/>
        <v>0</v>
      </c>
      <c r="C161" s="57">
        <f t="shared" si="26"/>
        <v>0</v>
      </c>
      <c r="D161" s="57">
        <f t="shared" si="27"/>
        <v>0</v>
      </c>
      <c r="E161" s="57">
        <f t="shared" si="28"/>
        <v>0</v>
      </c>
      <c r="F161" s="57">
        <f t="shared" si="29"/>
        <v>0</v>
      </c>
      <c r="G161" s="57">
        <f t="shared" si="30"/>
        <v>0</v>
      </c>
      <c r="H161" s="68">
        <v>2023</v>
      </c>
      <c r="I161" s="68" t="s">
        <v>44</v>
      </c>
      <c r="J161" s="68" t="s">
        <v>38</v>
      </c>
      <c r="K161" s="70">
        <v>0.98069999999999991</v>
      </c>
      <c r="L161" s="68">
        <v>4</v>
      </c>
    </row>
    <row r="162" spans="1:12" x14ac:dyDescent="0.25">
      <c r="A162" s="53" t="str">
        <f t="shared" si="24"/>
        <v>2023MayCanadian Dollar</v>
      </c>
      <c r="B162" s="57">
        <f t="shared" si="25"/>
        <v>0</v>
      </c>
      <c r="C162" s="57">
        <f t="shared" si="26"/>
        <v>0</v>
      </c>
      <c r="D162" s="57">
        <f t="shared" si="27"/>
        <v>0</v>
      </c>
      <c r="E162" s="57">
        <f t="shared" si="28"/>
        <v>0</v>
      </c>
      <c r="F162" s="57">
        <f t="shared" si="29"/>
        <v>0</v>
      </c>
      <c r="G162" s="57">
        <f t="shared" si="30"/>
        <v>0</v>
      </c>
      <c r="H162" s="68">
        <v>2023</v>
      </c>
      <c r="I162" s="68" t="s">
        <v>48</v>
      </c>
      <c r="J162" s="68" t="s">
        <v>38</v>
      </c>
      <c r="K162" s="70">
        <v>0.99269999999999992</v>
      </c>
      <c r="L162" s="68">
        <v>5</v>
      </c>
    </row>
    <row r="163" spans="1:12" x14ac:dyDescent="0.25">
      <c r="A163" s="53" t="str">
        <f t="shared" si="24"/>
        <v>2023JunCanadian Dollar</v>
      </c>
      <c r="B163" s="57">
        <f t="shared" si="25"/>
        <v>0</v>
      </c>
      <c r="C163" s="57">
        <f t="shared" si="26"/>
        <v>0</v>
      </c>
      <c r="D163" s="57">
        <f t="shared" si="27"/>
        <v>0</v>
      </c>
      <c r="E163" s="57">
        <f t="shared" si="28"/>
        <v>0</v>
      </c>
      <c r="F163" s="57">
        <f t="shared" si="29"/>
        <v>0</v>
      </c>
      <c r="G163" s="57">
        <f t="shared" si="30"/>
        <v>0</v>
      </c>
      <c r="H163" s="68">
        <v>2023</v>
      </c>
      <c r="I163" s="68" t="s">
        <v>52</v>
      </c>
      <c r="J163" s="68" t="s">
        <v>38</v>
      </c>
      <c r="K163" s="70">
        <v>1.0232999999999999</v>
      </c>
      <c r="L163" s="68">
        <v>6</v>
      </c>
    </row>
    <row r="164" spans="1:12" x14ac:dyDescent="0.25">
      <c r="A164" s="53" t="str">
        <f t="shared" si="24"/>
        <v>2023JulCanadian Dollar</v>
      </c>
      <c r="B164" s="57">
        <f t="shared" si="25"/>
        <v>0</v>
      </c>
      <c r="C164" s="57">
        <f t="shared" si="26"/>
        <v>0</v>
      </c>
      <c r="D164" s="57">
        <f t="shared" si="27"/>
        <v>0</v>
      </c>
      <c r="E164" s="57">
        <f t="shared" si="28"/>
        <v>0</v>
      </c>
      <c r="F164" s="57">
        <f t="shared" si="29"/>
        <v>0</v>
      </c>
      <c r="G164" s="57">
        <f t="shared" si="30"/>
        <v>0</v>
      </c>
      <c r="H164" s="68">
        <v>2023</v>
      </c>
      <c r="I164" s="68" t="s">
        <v>56</v>
      </c>
      <c r="J164" s="68" t="s">
        <v>38</v>
      </c>
      <c r="K164" s="70">
        <v>1.0048999999999999</v>
      </c>
      <c r="L164" s="68">
        <v>7</v>
      </c>
    </row>
    <row r="165" spans="1:12" x14ac:dyDescent="0.25">
      <c r="A165" s="53" t="str">
        <f t="shared" si="24"/>
        <v>2023AugCanadian Dollar</v>
      </c>
      <c r="B165" s="57">
        <f t="shared" si="25"/>
        <v>0</v>
      </c>
      <c r="C165" s="57">
        <f t="shared" si="26"/>
        <v>0</v>
      </c>
      <c r="D165" s="57">
        <f t="shared" si="27"/>
        <v>0</v>
      </c>
      <c r="E165" s="57">
        <f t="shared" si="28"/>
        <v>0</v>
      </c>
      <c r="F165" s="57">
        <f t="shared" si="29"/>
        <v>0</v>
      </c>
      <c r="G165" s="57">
        <f t="shared" si="30"/>
        <v>0</v>
      </c>
      <c r="H165" s="68">
        <v>2023</v>
      </c>
      <c r="I165" s="68" t="s">
        <v>58</v>
      </c>
      <c r="J165" s="68" t="s">
        <v>38</v>
      </c>
      <c r="K165" s="70">
        <v>0.99719999999999998</v>
      </c>
      <c r="L165" s="68">
        <v>8</v>
      </c>
    </row>
    <row r="166" spans="1:12" x14ac:dyDescent="0.25">
      <c r="A166" s="53" t="str">
        <f t="shared" si="24"/>
        <v>2023SepCanadian Dollar</v>
      </c>
      <c r="B166" s="57">
        <f t="shared" si="25"/>
        <v>0</v>
      </c>
      <c r="C166" s="57">
        <f t="shared" si="26"/>
        <v>0</v>
      </c>
      <c r="D166" s="57">
        <f t="shared" si="27"/>
        <v>0</v>
      </c>
      <c r="E166" s="57">
        <f t="shared" si="28"/>
        <v>0</v>
      </c>
      <c r="F166" s="57">
        <f t="shared" si="29"/>
        <v>0</v>
      </c>
      <c r="G166" s="57">
        <f t="shared" si="30"/>
        <v>0</v>
      </c>
      <c r="H166" s="68">
        <v>2023</v>
      </c>
      <c r="I166" s="68" t="s">
        <v>60</v>
      </c>
      <c r="J166" s="68" t="s">
        <v>38</v>
      </c>
      <c r="K166" s="70">
        <v>1.0121</v>
      </c>
      <c r="L166" s="68">
        <v>9</v>
      </c>
    </row>
    <row r="167" spans="1:12" x14ac:dyDescent="0.25">
      <c r="A167" s="53" t="str">
        <f t="shared" si="24"/>
        <v>2023OctCanadian Dollar</v>
      </c>
      <c r="B167" s="57">
        <f t="shared" si="25"/>
        <v>0</v>
      </c>
      <c r="C167" s="57">
        <f t="shared" si="26"/>
        <v>0</v>
      </c>
      <c r="D167" s="57">
        <f t="shared" si="27"/>
        <v>0</v>
      </c>
      <c r="E167" s="57">
        <f t="shared" si="28"/>
        <v>0</v>
      </c>
      <c r="F167" s="57">
        <f t="shared" si="29"/>
        <v>0</v>
      </c>
      <c r="G167" s="57">
        <f t="shared" si="30"/>
        <v>0</v>
      </c>
      <c r="H167" s="68">
        <v>2023</v>
      </c>
      <c r="I167" s="68" t="s">
        <v>62</v>
      </c>
      <c r="J167" s="68" t="s">
        <v>38</v>
      </c>
      <c r="K167" s="70">
        <v>0.98719999999999997</v>
      </c>
      <c r="L167" s="68">
        <v>10</v>
      </c>
    </row>
    <row r="168" spans="1:12" x14ac:dyDescent="0.25">
      <c r="A168" s="53" t="str">
        <f t="shared" si="24"/>
        <v>2023NovCanadian Dollar</v>
      </c>
      <c r="B168" s="57">
        <f t="shared" si="25"/>
        <v>0</v>
      </c>
      <c r="C168" s="57">
        <f t="shared" si="26"/>
        <v>0</v>
      </c>
      <c r="D168" s="57">
        <f t="shared" si="27"/>
        <v>0</v>
      </c>
      <c r="E168" s="57">
        <f t="shared" si="28"/>
        <v>0</v>
      </c>
      <c r="F168" s="57">
        <f t="shared" si="29"/>
        <v>0</v>
      </c>
      <c r="G168" s="57">
        <f t="shared" si="30"/>
        <v>0</v>
      </c>
      <c r="H168" s="68">
        <v>2023</v>
      </c>
      <c r="I168" s="68" t="s">
        <v>65</v>
      </c>
      <c r="J168" s="68" t="s">
        <v>38</v>
      </c>
      <c r="K168" s="70">
        <v>0.98060000000000003</v>
      </c>
      <c r="L168" s="68">
        <v>11</v>
      </c>
    </row>
    <row r="169" spans="1:12" x14ac:dyDescent="0.25">
      <c r="A169" s="53" t="str">
        <f t="shared" si="24"/>
        <v>2023DecCanadian Dollar</v>
      </c>
      <c r="B169" s="57">
        <f t="shared" si="25"/>
        <v>0</v>
      </c>
      <c r="C169" s="57">
        <f t="shared" si="26"/>
        <v>0</v>
      </c>
      <c r="D169" s="57">
        <f t="shared" si="27"/>
        <v>0</v>
      </c>
      <c r="E169" s="57">
        <f t="shared" si="28"/>
        <v>0</v>
      </c>
      <c r="F169" s="57">
        <f t="shared" si="29"/>
        <v>0</v>
      </c>
      <c r="G169" s="57">
        <f t="shared" si="30"/>
        <v>0</v>
      </c>
      <c r="H169" s="68">
        <v>2023</v>
      </c>
      <c r="I169" s="68" t="s">
        <v>11</v>
      </c>
      <c r="J169" s="68" t="s">
        <v>38</v>
      </c>
      <c r="K169" s="70">
        <v>0.99690000000000001</v>
      </c>
      <c r="L169" s="68">
        <v>12</v>
      </c>
    </row>
    <row r="170" spans="1:12" x14ac:dyDescent="0.25">
      <c r="A170" s="53" t="str">
        <f t="shared" si="24"/>
        <v>2024JanCanadian Dollar</v>
      </c>
      <c r="B170" s="57">
        <f t="shared" si="25"/>
        <v>0</v>
      </c>
      <c r="C170" s="57">
        <f t="shared" si="26"/>
        <v>0</v>
      </c>
      <c r="D170" s="57">
        <f t="shared" si="27"/>
        <v>0</v>
      </c>
      <c r="E170" s="57">
        <f t="shared" si="28"/>
        <v>0</v>
      </c>
      <c r="F170" s="57">
        <f t="shared" si="29"/>
        <v>0</v>
      </c>
      <c r="G170" s="57">
        <f t="shared" si="30"/>
        <v>0</v>
      </c>
      <c r="H170" s="68">
        <v>2024</v>
      </c>
      <c r="I170" s="68" t="s">
        <v>8</v>
      </c>
      <c r="J170" s="68" t="s">
        <v>38</v>
      </c>
      <c r="K170" s="74">
        <v>0.99900000000000011</v>
      </c>
      <c r="L170" s="68">
        <v>1</v>
      </c>
    </row>
    <row r="171" spans="1:12" x14ac:dyDescent="0.25">
      <c r="A171" s="53" t="str">
        <f t="shared" si="24"/>
        <v>2024FebCanadian Dollar</v>
      </c>
      <c r="B171" s="57">
        <f t="shared" si="25"/>
        <v>0</v>
      </c>
      <c r="C171" s="57">
        <f t="shared" si="26"/>
        <v>0</v>
      </c>
      <c r="D171" s="57">
        <f t="shared" si="27"/>
        <v>0</v>
      </c>
      <c r="E171" s="57">
        <f t="shared" si="28"/>
        <v>0</v>
      </c>
      <c r="F171" s="57">
        <f t="shared" si="29"/>
        <v>0</v>
      </c>
      <c r="G171" s="57">
        <f t="shared" si="30"/>
        <v>0</v>
      </c>
      <c r="H171" s="68">
        <v>2024</v>
      </c>
      <c r="I171" s="68" t="s">
        <v>36</v>
      </c>
      <c r="J171" s="68" t="s">
        <v>38</v>
      </c>
      <c r="K171" s="74">
        <v>0.99069999999999991</v>
      </c>
      <c r="L171" s="68">
        <v>2</v>
      </c>
    </row>
    <row r="172" spans="1:12" x14ac:dyDescent="0.25">
      <c r="A172" s="53" t="str">
        <f t="shared" si="24"/>
        <v>2024MarCanadian Dollar</v>
      </c>
      <c r="B172" s="57">
        <f t="shared" si="25"/>
        <v>0</v>
      </c>
      <c r="C172" s="57">
        <f t="shared" si="26"/>
        <v>0</v>
      </c>
      <c r="D172" s="57">
        <f t="shared" si="27"/>
        <v>0</v>
      </c>
      <c r="E172" s="57">
        <f t="shared" si="28"/>
        <v>0</v>
      </c>
      <c r="F172" s="57">
        <f t="shared" si="29"/>
        <v>0</v>
      </c>
      <c r="G172" s="57">
        <f t="shared" si="30"/>
        <v>0</v>
      </c>
      <c r="H172" s="68">
        <v>2024</v>
      </c>
      <c r="I172" s="68" t="s">
        <v>40</v>
      </c>
      <c r="J172" s="68" t="s">
        <v>38</v>
      </c>
      <c r="K172" s="74">
        <v>0.99250000000000005</v>
      </c>
      <c r="L172" s="68">
        <v>3</v>
      </c>
    </row>
    <row r="173" spans="1:12" x14ac:dyDescent="0.25">
      <c r="A173" s="53" t="str">
        <f t="shared" si="24"/>
        <v>2024AprCanadian Dollar</v>
      </c>
      <c r="B173" s="57">
        <f t="shared" si="25"/>
        <v>0</v>
      </c>
      <c r="C173" s="57">
        <f t="shared" si="26"/>
        <v>0</v>
      </c>
      <c r="D173" s="57">
        <f t="shared" si="27"/>
        <v>0</v>
      </c>
      <c r="E173" s="57">
        <f t="shared" si="28"/>
        <v>0</v>
      </c>
      <c r="F173" s="57">
        <f t="shared" si="29"/>
        <v>0</v>
      </c>
      <c r="G173" s="57">
        <f t="shared" si="30"/>
        <v>0</v>
      </c>
      <c r="H173" s="68">
        <v>2024</v>
      </c>
      <c r="I173" s="68" t="s">
        <v>44</v>
      </c>
      <c r="J173" s="68" t="s">
        <v>38</v>
      </c>
      <c r="K173" s="74">
        <v>0.995</v>
      </c>
      <c r="L173" s="68">
        <v>4</v>
      </c>
    </row>
    <row r="174" spans="1:12" x14ac:dyDescent="0.25">
      <c r="A174" s="53" t="str">
        <f t="shared" si="24"/>
        <v>2024MayCanadian Dollar</v>
      </c>
      <c r="B174" s="57">
        <f t="shared" si="25"/>
        <v>0</v>
      </c>
      <c r="C174" s="57">
        <f t="shared" si="26"/>
        <v>0</v>
      </c>
      <c r="D174" s="57">
        <f t="shared" si="27"/>
        <v>0</v>
      </c>
      <c r="E174" s="57">
        <f t="shared" si="28"/>
        <v>0</v>
      </c>
      <c r="F174" s="57">
        <f t="shared" si="29"/>
        <v>0</v>
      </c>
      <c r="G174" s="57">
        <f t="shared" si="30"/>
        <v>0</v>
      </c>
      <c r="H174" s="68">
        <v>2024</v>
      </c>
      <c r="I174" s="68" t="s">
        <v>48</v>
      </c>
      <c r="J174" s="68" t="s">
        <v>38</v>
      </c>
      <c r="K174" s="70">
        <v>0.98769999999999991</v>
      </c>
      <c r="L174" s="68">
        <v>5</v>
      </c>
    </row>
    <row r="175" spans="1:12" x14ac:dyDescent="0.25">
      <c r="A175" s="53" t="str">
        <f t="shared" si="24"/>
        <v>2024JunCanadian Dollar</v>
      </c>
      <c r="B175" s="57">
        <f t="shared" si="25"/>
        <v>0</v>
      </c>
      <c r="C175" s="57">
        <f t="shared" si="26"/>
        <v>0</v>
      </c>
      <c r="D175" s="57">
        <f t="shared" si="27"/>
        <v>0</v>
      </c>
      <c r="E175" s="57">
        <f t="shared" si="28"/>
        <v>0</v>
      </c>
      <c r="F175" s="57">
        <f t="shared" si="29"/>
        <v>0</v>
      </c>
      <c r="G175" s="57">
        <f t="shared" si="30"/>
        <v>0</v>
      </c>
      <c r="H175" s="68">
        <v>2024</v>
      </c>
      <c r="I175" s="68" t="s">
        <v>52</v>
      </c>
      <c r="J175" s="68" t="s">
        <v>38</v>
      </c>
      <c r="K175" s="74">
        <v>0.9899</v>
      </c>
      <c r="L175" s="68">
        <v>6</v>
      </c>
    </row>
    <row r="176" spans="1:12" x14ac:dyDescent="0.25">
      <c r="A176" s="53" t="str">
        <f t="shared" si="24"/>
        <v>2024JulCanadian Dollar</v>
      </c>
      <c r="B176" s="57">
        <f t="shared" si="25"/>
        <v>0</v>
      </c>
      <c r="C176" s="57">
        <f t="shared" si="26"/>
        <v>0</v>
      </c>
      <c r="D176" s="57">
        <f t="shared" si="27"/>
        <v>0</v>
      </c>
      <c r="E176" s="57">
        <f t="shared" si="28"/>
        <v>0</v>
      </c>
      <c r="F176" s="57">
        <f t="shared" si="29"/>
        <v>0</v>
      </c>
      <c r="G176" s="57">
        <f t="shared" si="30"/>
        <v>0</v>
      </c>
      <c r="H176" s="68">
        <v>2024</v>
      </c>
      <c r="I176" s="68" t="s">
        <v>56</v>
      </c>
      <c r="J176" s="68" t="s">
        <v>38</v>
      </c>
      <c r="K176" s="70">
        <v>0.97030000000000005</v>
      </c>
      <c r="L176" s="68">
        <v>7</v>
      </c>
    </row>
    <row r="177" spans="1:12" x14ac:dyDescent="0.25">
      <c r="A177" s="53" t="str">
        <f t="shared" si="24"/>
        <v>2024AugCanadian Dollar</v>
      </c>
      <c r="B177" s="57">
        <f t="shared" si="25"/>
        <v>0</v>
      </c>
      <c r="C177" s="57">
        <f t="shared" si="26"/>
        <v>0</v>
      </c>
      <c r="D177" s="57">
        <f t="shared" si="27"/>
        <v>0</v>
      </c>
      <c r="E177" s="57">
        <f t="shared" si="28"/>
        <v>0</v>
      </c>
      <c r="F177" s="57">
        <f t="shared" si="29"/>
        <v>0</v>
      </c>
      <c r="G177" s="57">
        <f t="shared" si="30"/>
        <v>0</v>
      </c>
      <c r="H177" s="68">
        <v>2024</v>
      </c>
      <c r="I177" s="68" t="s">
        <v>58</v>
      </c>
      <c r="J177" s="68" t="s">
        <v>38</v>
      </c>
      <c r="K177" s="70">
        <v>0.96620000000000006</v>
      </c>
      <c r="L177" s="68">
        <v>8</v>
      </c>
    </row>
    <row r="178" spans="1:12" x14ac:dyDescent="0.25">
      <c r="A178" s="53" t="str">
        <f t="shared" si="24"/>
        <v>2024SepCanadian Dollar</v>
      </c>
      <c r="B178" s="57">
        <f t="shared" si="25"/>
        <v>0</v>
      </c>
      <c r="C178" s="57">
        <f t="shared" si="26"/>
        <v>0</v>
      </c>
      <c r="D178" s="57">
        <f t="shared" si="27"/>
        <v>0</v>
      </c>
      <c r="E178" s="57">
        <f t="shared" si="28"/>
        <v>0</v>
      </c>
      <c r="F178" s="57">
        <f t="shared" si="29"/>
        <v>0</v>
      </c>
      <c r="G178" s="57">
        <f t="shared" si="30"/>
        <v>0</v>
      </c>
      <c r="H178" s="68">
        <v>2024</v>
      </c>
      <c r="I178" s="68" t="s">
        <v>60</v>
      </c>
      <c r="J178" s="68" t="s">
        <v>38</v>
      </c>
      <c r="K178" s="70">
        <v>0.94779999999999998</v>
      </c>
      <c r="L178" s="68">
        <v>9</v>
      </c>
    </row>
    <row r="179" spans="1:12" x14ac:dyDescent="0.25">
      <c r="A179" s="53" t="str">
        <f t="shared" si="24"/>
        <v>2024OctCanadian Dollar</v>
      </c>
      <c r="B179" s="57">
        <f t="shared" si="25"/>
        <v>0</v>
      </c>
      <c r="C179" s="57">
        <f t="shared" si="26"/>
        <v>0</v>
      </c>
      <c r="D179" s="57">
        <f t="shared" si="27"/>
        <v>0</v>
      </c>
      <c r="E179" s="57">
        <f t="shared" si="28"/>
        <v>0</v>
      </c>
      <c r="F179" s="57">
        <f t="shared" si="29"/>
        <v>0</v>
      </c>
      <c r="G179" s="57">
        <f t="shared" si="30"/>
        <v>0</v>
      </c>
      <c r="H179" s="68">
        <v>2024</v>
      </c>
      <c r="I179" s="68" t="s">
        <v>62</v>
      </c>
      <c r="J179" s="68" t="s">
        <v>38</v>
      </c>
      <c r="K179" s="70">
        <v>0.95189999999999997</v>
      </c>
      <c r="L179" s="68">
        <v>10</v>
      </c>
    </row>
    <row r="180" spans="1:12" x14ac:dyDescent="0.25">
      <c r="A180" s="53" t="str">
        <f t="shared" si="24"/>
        <v>2024NovCanadian Dollar</v>
      </c>
      <c r="B180" s="57">
        <f t="shared" si="25"/>
        <v>0</v>
      </c>
      <c r="C180" s="57">
        <f t="shared" si="26"/>
        <v>0</v>
      </c>
      <c r="D180" s="57">
        <f t="shared" si="27"/>
        <v>0</v>
      </c>
      <c r="E180" s="57">
        <f t="shared" si="28"/>
        <v>0</v>
      </c>
      <c r="F180" s="57">
        <f t="shared" si="29"/>
        <v>0</v>
      </c>
      <c r="G180" s="57">
        <f t="shared" si="30"/>
        <v>0</v>
      </c>
      <c r="H180" s="68">
        <v>2024</v>
      </c>
      <c r="I180" s="68" t="s">
        <v>65</v>
      </c>
      <c r="J180" s="68" t="s">
        <v>38</v>
      </c>
      <c r="K180" s="70">
        <v>0.95760000000000001</v>
      </c>
      <c r="L180" s="68">
        <v>11</v>
      </c>
    </row>
    <row r="181" spans="1:12" x14ac:dyDescent="0.25">
      <c r="A181" s="53" t="str">
        <f t="shared" si="24"/>
        <v>2024DecCanadian Dollar</v>
      </c>
      <c r="B181" s="57">
        <f t="shared" si="25"/>
        <v>0</v>
      </c>
      <c r="C181" s="57">
        <f t="shared" si="26"/>
        <v>0</v>
      </c>
      <c r="D181" s="57">
        <f t="shared" si="27"/>
        <v>0</v>
      </c>
      <c r="E181" s="57">
        <f t="shared" si="28"/>
        <v>0</v>
      </c>
      <c r="F181" s="57">
        <f t="shared" si="29"/>
        <v>0</v>
      </c>
      <c r="G181" s="57">
        <f t="shared" si="30"/>
        <v>0</v>
      </c>
      <c r="H181" s="68">
        <v>2024</v>
      </c>
      <c r="I181" s="68" t="s">
        <v>11</v>
      </c>
      <c r="J181" s="68" t="s">
        <v>38</v>
      </c>
      <c r="K181" s="70">
        <v>0.94790000000000008</v>
      </c>
      <c r="L181" s="68">
        <v>12</v>
      </c>
    </row>
    <row r="182" spans="1:12" x14ac:dyDescent="0.25">
      <c r="A182" s="53" t="str">
        <f t="shared" si="24"/>
        <v>2025JanCanadian Dollar</v>
      </c>
      <c r="B182" s="57">
        <f t="shared" si="25"/>
        <v>0</v>
      </c>
      <c r="C182" s="57">
        <f t="shared" si="26"/>
        <v>0</v>
      </c>
      <c r="D182" s="57">
        <f t="shared" si="27"/>
        <v>0</v>
      </c>
      <c r="E182" s="57">
        <f t="shared" si="28"/>
        <v>0</v>
      </c>
      <c r="F182" s="57">
        <f t="shared" si="29"/>
        <v>0</v>
      </c>
      <c r="G182" s="57">
        <f t="shared" si="30"/>
        <v>0</v>
      </c>
      <c r="H182" s="68">
        <v>2025</v>
      </c>
      <c r="I182" s="68" t="s">
        <v>8</v>
      </c>
      <c r="J182" s="68" t="s">
        <v>38</v>
      </c>
      <c r="K182" s="75">
        <v>0.93559999999999999</v>
      </c>
      <c r="L182" s="68">
        <v>1</v>
      </c>
    </row>
    <row r="183" spans="1:12" x14ac:dyDescent="0.25">
      <c r="A183" s="53" t="str">
        <f t="shared" si="24"/>
        <v>2025FebCanadian Dollar</v>
      </c>
      <c r="B183" s="57">
        <f t="shared" si="25"/>
        <v>0</v>
      </c>
      <c r="C183" s="57">
        <f t="shared" si="26"/>
        <v>0</v>
      </c>
      <c r="D183" s="57">
        <f t="shared" si="27"/>
        <v>0</v>
      </c>
      <c r="E183" s="57">
        <f t="shared" si="28"/>
        <v>0</v>
      </c>
      <c r="F183" s="57">
        <f t="shared" si="29"/>
        <v>0</v>
      </c>
      <c r="G183" s="57">
        <f t="shared" si="30"/>
        <v>0</v>
      </c>
      <c r="H183" s="68">
        <v>2025</v>
      </c>
      <c r="I183" s="68" t="s">
        <v>36</v>
      </c>
      <c r="J183" s="68" t="s">
        <v>38</v>
      </c>
      <c r="K183" s="75">
        <v>0.93389999999999995</v>
      </c>
      <c r="L183" s="68">
        <v>2</v>
      </c>
    </row>
    <row r="184" spans="1:12" x14ac:dyDescent="0.25">
      <c r="A184" s="53" t="str">
        <f t="shared" si="24"/>
        <v>2025MarCanadian Dollar</v>
      </c>
      <c r="B184" s="57">
        <f t="shared" si="25"/>
        <v>0</v>
      </c>
      <c r="C184" s="57">
        <f t="shared" si="26"/>
        <v>0</v>
      </c>
      <c r="D184" s="57">
        <f t="shared" si="27"/>
        <v>0</v>
      </c>
      <c r="E184" s="57">
        <f t="shared" si="28"/>
        <v>0</v>
      </c>
      <c r="F184" s="57">
        <f t="shared" si="29"/>
        <v>0</v>
      </c>
      <c r="G184" s="57">
        <f t="shared" si="30"/>
        <v>0</v>
      </c>
      <c r="H184" s="68">
        <v>2025</v>
      </c>
      <c r="I184" s="68" t="s">
        <v>40</v>
      </c>
      <c r="J184" s="68" t="s">
        <v>38</v>
      </c>
      <c r="K184" s="75">
        <v>0.93689999999999996</v>
      </c>
      <c r="L184" s="68">
        <v>3</v>
      </c>
    </row>
    <row r="185" spans="1:12" x14ac:dyDescent="0.25">
      <c r="A185" s="53" t="str">
        <f t="shared" si="24"/>
        <v>2025AprCanadian Dollar</v>
      </c>
      <c r="B185" s="57">
        <f t="shared" si="25"/>
        <v>0</v>
      </c>
      <c r="C185" s="57">
        <f t="shared" si="26"/>
        <v>0</v>
      </c>
      <c r="D185" s="57">
        <f t="shared" si="27"/>
        <v>0</v>
      </c>
      <c r="E185" s="57">
        <f t="shared" si="28"/>
        <v>0</v>
      </c>
      <c r="F185" s="57">
        <f t="shared" si="29"/>
        <v>0</v>
      </c>
      <c r="G185" s="57">
        <f t="shared" si="30"/>
        <v>0</v>
      </c>
      <c r="H185" s="68">
        <v>2025</v>
      </c>
      <c r="I185" s="68" t="s">
        <v>44</v>
      </c>
      <c r="J185" s="68" t="s">
        <v>38</v>
      </c>
      <c r="K185" s="75">
        <v>0.94469999999999998</v>
      </c>
      <c r="L185" s="68">
        <v>4</v>
      </c>
    </row>
    <row r="186" spans="1:12" x14ac:dyDescent="0.25">
      <c r="A186" s="53" t="str">
        <f t="shared" si="24"/>
        <v>2025MayCanadian Dollar</v>
      </c>
      <c r="B186" s="57">
        <f t="shared" si="25"/>
        <v>0</v>
      </c>
      <c r="C186" s="57">
        <f t="shared" si="26"/>
        <v>0</v>
      </c>
      <c r="D186" s="57">
        <f t="shared" si="27"/>
        <v>0</v>
      </c>
      <c r="E186" s="57">
        <f t="shared" si="28"/>
        <v>0</v>
      </c>
      <c r="F186" s="57">
        <f t="shared" si="29"/>
        <v>0</v>
      </c>
      <c r="G186" s="57">
        <f t="shared" si="30"/>
        <v>0</v>
      </c>
      <c r="H186" s="68">
        <v>2025</v>
      </c>
      <c r="I186" s="68" t="s">
        <v>48</v>
      </c>
      <c r="J186" s="68" t="s">
        <v>38</v>
      </c>
      <c r="K186" s="75">
        <v>0.93220000000000003</v>
      </c>
      <c r="L186" s="68">
        <v>5</v>
      </c>
    </row>
    <row r="187" spans="1:12" x14ac:dyDescent="0.25">
      <c r="A187" s="53" t="str">
        <f t="shared" si="24"/>
        <v>2025JunCanadian Dollar</v>
      </c>
      <c r="B187" s="57">
        <f t="shared" si="25"/>
        <v>0</v>
      </c>
      <c r="C187" s="57">
        <f t="shared" si="26"/>
        <v>0</v>
      </c>
      <c r="D187" s="57">
        <f t="shared" si="27"/>
        <v>0</v>
      </c>
      <c r="E187" s="57">
        <f t="shared" si="28"/>
        <v>0</v>
      </c>
      <c r="F187" s="57">
        <f t="shared" si="29"/>
        <v>0</v>
      </c>
      <c r="G187" s="57">
        <f t="shared" si="30"/>
        <v>0</v>
      </c>
      <c r="H187" s="68">
        <v>2025</v>
      </c>
      <c r="I187" s="68" t="s">
        <v>52</v>
      </c>
      <c r="J187" s="68" t="s">
        <v>38</v>
      </c>
      <c r="K187" s="75">
        <v>0.9326000000000001</v>
      </c>
      <c r="L187" s="68">
        <v>6</v>
      </c>
    </row>
    <row r="188" spans="1:12" x14ac:dyDescent="0.25">
      <c r="A188" s="53" t="str">
        <f t="shared" si="24"/>
        <v>2025JulCanadian Dollar</v>
      </c>
      <c r="B188" s="57">
        <f t="shared" si="25"/>
        <v>0</v>
      </c>
      <c r="C188" s="57">
        <f t="shared" si="26"/>
        <v>0</v>
      </c>
      <c r="D188" s="57">
        <f t="shared" si="27"/>
        <v>0</v>
      </c>
      <c r="E188" s="57">
        <f t="shared" si="28"/>
        <v>0</v>
      </c>
      <c r="F188" s="57">
        <f t="shared" si="29"/>
        <v>0</v>
      </c>
      <c r="G188" s="57">
        <f t="shared" si="30"/>
        <v>0</v>
      </c>
      <c r="H188" s="68">
        <v>2025</v>
      </c>
      <c r="I188" s="68" t="s">
        <v>56</v>
      </c>
      <c r="J188" s="68" t="s">
        <v>38</v>
      </c>
      <c r="K188" s="74">
        <v>0.93650000000000011</v>
      </c>
      <c r="L188" s="68">
        <v>7</v>
      </c>
    </row>
    <row r="189" spans="1:12" x14ac:dyDescent="0.25">
      <c r="A189" s="53" t="str">
        <f t="shared" si="24"/>
        <v>2025AugCanadian Dollar</v>
      </c>
      <c r="B189" s="57">
        <f t="shared" si="25"/>
        <v>0</v>
      </c>
      <c r="C189" s="57">
        <f t="shared" si="26"/>
        <v>0</v>
      </c>
      <c r="D189" s="57">
        <f t="shared" si="27"/>
        <v>0</v>
      </c>
      <c r="E189" s="57">
        <f t="shared" si="28"/>
        <v>0</v>
      </c>
      <c r="F189" s="57">
        <f t="shared" si="29"/>
        <v>0</v>
      </c>
      <c r="G189" s="57">
        <f t="shared" si="30"/>
        <v>0</v>
      </c>
      <c r="H189" s="68">
        <v>2025</v>
      </c>
      <c r="I189" s="68" t="s">
        <v>58</v>
      </c>
      <c r="J189" s="68" t="s">
        <v>38</v>
      </c>
      <c r="K189" s="74">
        <v>0.93299999999999994</v>
      </c>
      <c r="L189" s="68">
        <v>8</v>
      </c>
    </row>
    <row r="190" spans="1:12" x14ac:dyDescent="0.25">
      <c r="A190" s="53" t="str">
        <f t="shared" si="24"/>
        <v>2025SepCanadian Dollar</v>
      </c>
      <c r="B190" s="57">
        <f t="shared" si="25"/>
        <v>0</v>
      </c>
      <c r="C190" s="57">
        <f t="shared" si="26"/>
        <v>0</v>
      </c>
      <c r="D190" s="57">
        <f t="shared" si="27"/>
        <v>0</v>
      </c>
      <c r="E190" s="57">
        <f t="shared" si="28"/>
        <v>0</v>
      </c>
      <c r="F190" s="57">
        <f t="shared" si="29"/>
        <v>0</v>
      </c>
      <c r="G190" s="57">
        <f t="shared" si="30"/>
        <v>0</v>
      </c>
      <c r="H190" s="68">
        <v>2025</v>
      </c>
      <c r="I190" s="68" t="s">
        <v>60</v>
      </c>
      <c r="J190" s="68" t="s">
        <v>38</v>
      </c>
      <c r="K190" s="74">
        <v>0.92790000000000006</v>
      </c>
      <c r="L190" s="68">
        <v>9</v>
      </c>
    </row>
    <row r="191" spans="1:12" x14ac:dyDescent="0.25">
      <c r="A191" s="53" t="str">
        <f t="shared" si="24"/>
        <v>2025OctCanadian Dollar</v>
      </c>
      <c r="B191" s="57">
        <f t="shared" si="25"/>
        <v>0</v>
      </c>
      <c r="C191" s="57">
        <f t="shared" si="26"/>
        <v>0</v>
      </c>
      <c r="D191" s="57">
        <f t="shared" si="27"/>
        <v>0</v>
      </c>
      <c r="E191" s="57">
        <f t="shared" si="28"/>
        <v>0</v>
      </c>
      <c r="F191" s="57">
        <f t="shared" si="29"/>
        <v>0</v>
      </c>
      <c r="G191" s="57">
        <f t="shared" si="30"/>
        <v>0</v>
      </c>
      <c r="H191" s="68">
        <v>2025</v>
      </c>
      <c r="I191" s="68" t="s">
        <v>62</v>
      </c>
      <c r="J191" s="68" t="s">
        <v>38</v>
      </c>
      <c r="K191" s="74">
        <v>0.9294</v>
      </c>
      <c r="L191" s="68">
        <v>10</v>
      </c>
    </row>
    <row r="192" spans="1:12" x14ac:dyDescent="0.25">
      <c r="A192" s="53" t="str">
        <f t="shared" si="24"/>
        <v>2025NovCanadian Dollar</v>
      </c>
      <c r="B192" s="57">
        <f t="shared" si="25"/>
        <v>0</v>
      </c>
      <c r="C192" s="57">
        <f t="shared" si="26"/>
        <v>0</v>
      </c>
      <c r="D192" s="57">
        <f t="shared" si="27"/>
        <v>0</v>
      </c>
      <c r="E192" s="57">
        <f t="shared" si="28"/>
        <v>0</v>
      </c>
      <c r="F192" s="57">
        <f t="shared" si="29"/>
        <v>0</v>
      </c>
      <c r="G192" s="57">
        <f t="shared" si="30"/>
        <v>0</v>
      </c>
      <c r="H192" s="68">
        <v>2025</v>
      </c>
      <c r="I192" s="68" t="s">
        <v>65</v>
      </c>
      <c r="J192" s="68" t="s">
        <v>38</v>
      </c>
      <c r="K192" s="74">
        <v>0.92390000000000005</v>
      </c>
      <c r="L192" s="68">
        <v>11</v>
      </c>
    </row>
    <row r="193" spans="1:12" x14ac:dyDescent="0.25">
      <c r="A193" s="53" t="str">
        <f t="shared" si="24"/>
        <v>2025DecCanadian Dollar</v>
      </c>
      <c r="B193" s="57">
        <f t="shared" si="25"/>
        <v>0</v>
      </c>
      <c r="C193" s="57">
        <f t="shared" si="26"/>
        <v>0</v>
      </c>
      <c r="D193" s="57">
        <f t="shared" si="27"/>
        <v>0</v>
      </c>
      <c r="E193" s="57">
        <f t="shared" si="28"/>
        <v>0</v>
      </c>
      <c r="F193" s="57">
        <f t="shared" si="29"/>
        <v>0</v>
      </c>
      <c r="G193" s="57">
        <f t="shared" si="30"/>
        <v>0</v>
      </c>
      <c r="H193" s="68">
        <v>2025</v>
      </c>
      <c r="I193" s="68" t="s">
        <v>11</v>
      </c>
      <c r="J193" s="68" t="s">
        <v>38</v>
      </c>
      <c r="K193" s="74">
        <v>0.9375</v>
      </c>
      <c r="L193" s="68">
        <v>12</v>
      </c>
    </row>
    <row r="194" spans="1:12" x14ac:dyDescent="0.25">
      <c r="A194" s="53" t="str">
        <f t="shared" ref="A194:A257" si="31">CONCATENATE(H194,I194,J194)</f>
        <v>2018JanChinese Renminbi</v>
      </c>
      <c r="B194" s="57">
        <f t="shared" ref="B194:B257" si="32">IF($N$8=A194,1,0)</f>
        <v>0</v>
      </c>
      <c r="C194" s="57">
        <f t="shared" si="26"/>
        <v>0</v>
      </c>
      <c r="D194" s="57">
        <f t="shared" si="27"/>
        <v>0</v>
      </c>
      <c r="E194" s="57">
        <f t="shared" si="28"/>
        <v>0</v>
      </c>
      <c r="F194" s="57">
        <f t="shared" si="29"/>
        <v>0</v>
      </c>
      <c r="G194" s="57">
        <f t="shared" si="30"/>
        <v>0</v>
      </c>
      <c r="H194" s="68">
        <v>2018</v>
      </c>
      <c r="I194" s="68" t="s">
        <v>8</v>
      </c>
      <c r="J194" s="68" t="s">
        <v>42</v>
      </c>
      <c r="K194" s="74">
        <v>0.20699999999999999</v>
      </c>
      <c r="L194" s="68">
        <v>1</v>
      </c>
    </row>
    <row r="195" spans="1:12" x14ac:dyDescent="0.25">
      <c r="A195" s="53" t="str">
        <f t="shared" si="31"/>
        <v>2018FebChinese Renminbi</v>
      </c>
      <c r="B195" s="57">
        <f t="shared" si="32"/>
        <v>0</v>
      </c>
      <c r="C195" s="57">
        <f t="shared" si="26"/>
        <v>0</v>
      </c>
      <c r="D195" s="57">
        <f t="shared" si="27"/>
        <v>0</v>
      </c>
      <c r="E195" s="57">
        <f t="shared" si="28"/>
        <v>0</v>
      </c>
      <c r="F195" s="57">
        <f t="shared" si="29"/>
        <v>0</v>
      </c>
      <c r="G195" s="57">
        <f t="shared" si="30"/>
        <v>0</v>
      </c>
      <c r="H195" s="68">
        <v>2018</v>
      </c>
      <c r="I195" s="68" t="s">
        <v>36</v>
      </c>
      <c r="J195" s="68" t="s">
        <v>42</v>
      </c>
      <c r="K195" s="74">
        <v>0.20949999999999999</v>
      </c>
      <c r="L195" s="68">
        <v>2</v>
      </c>
    </row>
    <row r="196" spans="1:12" x14ac:dyDescent="0.25">
      <c r="A196" s="53" t="str">
        <f t="shared" si="31"/>
        <v>2018MarChinese Renminbi</v>
      </c>
      <c r="B196" s="57">
        <f t="shared" si="32"/>
        <v>0</v>
      </c>
      <c r="C196" s="57">
        <f t="shared" ref="C196:C259" si="33">IF(A196=$N$10,1,0)</f>
        <v>0</v>
      </c>
      <c r="D196" s="57">
        <f t="shared" ref="D196:D259" si="34">SUM(B196:C196)</f>
        <v>0</v>
      </c>
      <c r="E196" s="57">
        <f t="shared" ref="E196:E259" si="35">IF(SUM(D196,E195)=1,1,0)</f>
        <v>0</v>
      </c>
      <c r="F196" s="57">
        <f t="shared" ref="F196:F259" si="36">MAX(D196:E196)</f>
        <v>0</v>
      </c>
      <c r="G196" s="57">
        <f t="shared" ref="G196:G259" si="37">IF(AND(F196=1,F195=1),G195+F196,F196)</f>
        <v>0</v>
      </c>
      <c r="H196" s="68">
        <v>2018</v>
      </c>
      <c r="I196" s="68" t="s">
        <v>40</v>
      </c>
      <c r="J196" s="68" t="s">
        <v>42</v>
      </c>
      <c r="K196" s="74">
        <v>0.2084</v>
      </c>
      <c r="L196" s="68">
        <v>3</v>
      </c>
    </row>
    <row r="197" spans="1:12" x14ac:dyDescent="0.25">
      <c r="A197" s="53" t="str">
        <f t="shared" si="31"/>
        <v>2018AprChinese Renminbi</v>
      </c>
      <c r="B197" s="57">
        <f t="shared" si="32"/>
        <v>0</v>
      </c>
      <c r="C197" s="57">
        <f t="shared" si="33"/>
        <v>0</v>
      </c>
      <c r="D197" s="57">
        <f t="shared" si="34"/>
        <v>0</v>
      </c>
      <c r="E197" s="57">
        <f t="shared" si="35"/>
        <v>0</v>
      </c>
      <c r="F197" s="57">
        <f t="shared" si="36"/>
        <v>0</v>
      </c>
      <c r="G197" s="57">
        <f t="shared" si="37"/>
        <v>0</v>
      </c>
      <c r="H197" s="68">
        <v>2018</v>
      </c>
      <c r="I197" s="68" t="s">
        <v>44</v>
      </c>
      <c r="J197" s="68" t="s">
        <v>42</v>
      </c>
      <c r="K197" s="74">
        <v>0.20899999999999999</v>
      </c>
      <c r="L197" s="68">
        <v>4</v>
      </c>
    </row>
    <row r="198" spans="1:12" x14ac:dyDescent="0.25">
      <c r="A198" s="53" t="str">
        <f t="shared" si="31"/>
        <v>2018MayChinese Renminbi</v>
      </c>
      <c r="B198" s="57">
        <f t="shared" si="32"/>
        <v>0</v>
      </c>
      <c r="C198" s="57">
        <f t="shared" si="33"/>
        <v>0</v>
      </c>
      <c r="D198" s="57">
        <f t="shared" si="34"/>
        <v>0</v>
      </c>
      <c r="E198" s="57">
        <f t="shared" si="35"/>
        <v>0</v>
      </c>
      <c r="F198" s="57">
        <f t="shared" si="36"/>
        <v>0</v>
      </c>
      <c r="G198" s="57">
        <f t="shared" si="37"/>
        <v>0</v>
      </c>
      <c r="H198" s="68">
        <v>2018</v>
      </c>
      <c r="I198" s="68" t="s">
        <v>48</v>
      </c>
      <c r="J198" s="68" t="s">
        <v>42</v>
      </c>
      <c r="K198" s="74">
        <v>0.2089</v>
      </c>
      <c r="L198" s="68">
        <v>5</v>
      </c>
    </row>
    <row r="199" spans="1:12" x14ac:dyDescent="0.25">
      <c r="A199" s="53" t="str">
        <f t="shared" si="31"/>
        <v>2018JunChinese Renminbi</v>
      </c>
      <c r="B199" s="57">
        <f t="shared" si="32"/>
        <v>0</v>
      </c>
      <c r="C199" s="57">
        <f t="shared" si="33"/>
        <v>0</v>
      </c>
      <c r="D199" s="57">
        <f t="shared" si="34"/>
        <v>0</v>
      </c>
      <c r="E199" s="57">
        <f t="shared" si="35"/>
        <v>0</v>
      </c>
      <c r="F199" s="57">
        <f t="shared" si="36"/>
        <v>0</v>
      </c>
      <c r="G199" s="57">
        <f t="shared" si="37"/>
        <v>0</v>
      </c>
      <c r="H199" s="68">
        <v>2018</v>
      </c>
      <c r="I199" s="68" t="s">
        <v>52</v>
      </c>
      <c r="J199" s="68" t="s">
        <v>42</v>
      </c>
      <c r="K199" s="74">
        <v>0.20620000000000002</v>
      </c>
      <c r="L199" s="68">
        <v>6</v>
      </c>
    </row>
    <row r="200" spans="1:12" x14ac:dyDescent="0.25">
      <c r="A200" s="53" t="str">
        <f t="shared" si="31"/>
        <v>2018JulChinese Renminbi</v>
      </c>
      <c r="B200" s="57">
        <f t="shared" si="32"/>
        <v>0</v>
      </c>
      <c r="C200" s="57">
        <f t="shared" si="33"/>
        <v>0</v>
      </c>
      <c r="D200" s="57">
        <f t="shared" si="34"/>
        <v>0</v>
      </c>
      <c r="E200" s="57">
        <f t="shared" si="35"/>
        <v>0</v>
      </c>
      <c r="F200" s="57">
        <f t="shared" si="36"/>
        <v>0</v>
      </c>
      <c r="G200" s="57">
        <f t="shared" si="37"/>
        <v>0</v>
      </c>
      <c r="H200" s="68">
        <v>2018</v>
      </c>
      <c r="I200" s="68" t="s">
        <v>56</v>
      </c>
      <c r="J200" s="68" t="s">
        <v>42</v>
      </c>
      <c r="K200" s="74">
        <v>0.1996</v>
      </c>
      <c r="L200" s="68">
        <v>7</v>
      </c>
    </row>
    <row r="201" spans="1:12" x14ac:dyDescent="0.25">
      <c r="A201" s="53" t="str">
        <f t="shared" si="31"/>
        <v>2018AugChinese Renminbi</v>
      </c>
      <c r="B201" s="57">
        <f t="shared" si="32"/>
        <v>0</v>
      </c>
      <c r="C201" s="57">
        <f t="shared" si="33"/>
        <v>0</v>
      </c>
      <c r="D201" s="57">
        <f t="shared" si="34"/>
        <v>0</v>
      </c>
      <c r="E201" s="57">
        <f t="shared" si="35"/>
        <v>0</v>
      </c>
      <c r="F201" s="57">
        <f t="shared" si="36"/>
        <v>0</v>
      </c>
      <c r="G201" s="57">
        <f t="shared" si="37"/>
        <v>0</v>
      </c>
      <c r="H201" s="68">
        <v>2018</v>
      </c>
      <c r="I201" s="68" t="s">
        <v>58</v>
      </c>
      <c r="J201" s="68" t="s">
        <v>42</v>
      </c>
      <c r="K201" s="74">
        <v>0.20019999999999999</v>
      </c>
      <c r="L201" s="68">
        <v>8</v>
      </c>
    </row>
    <row r="202" spans="1:12" x14ac:dyDescent="0.25">
      <c r="A202" s="53" t="str">
        <f t="shared" si="31"/>
        <v>2018SepChinese Renminbi</v>
      </c>
      <c r="B202" s="57">
        <f t="shared" si="32"/>
        <v>0</v>
      </c>
      <c r="C202" s="57">
        <f t="shared" si="33"/>
        <v>0</v>
      </c>
      <c r="D202" s="57">
        <f t="shared" si="34"/>
        <v>0</v>
      </c>
      <c r="E202" s="57">
        <f t="shared" si="35"/>
        <v>0</v>
      </c>
      <c r="F202" s="57">
        <f t="shared" si="36"/>
        <v>0</v>
      </c>
      <c r="G202" s="57">
        <f t="shared" si="37"/>
        <v>0</v>
      </c>
      <c r="H202" s="68">
        <v>2018</v>
      </c>
      <c r="I202" s="68" t="s">
        <v>60</v>
      </c>
      <c r="J202" s="68" t="s">
        <v>42</v>
      </c>
      <c r="K202" s="74">
        <v>0.1986</v>
      </c>
      <c r="L202" s="68">
        <v>9</v>
      </c>
    </row>
    <row r="203" spans="1:12" x14ac:dyDescent="0.25">
      <c r="A203" s="53" t="str">
        <f t="shared" si="31"/>
        <v>2018OctChinese Renminbi</v>
      </c>
      <c r="B203" s="57">
        <f t="shared" si="32"/>
        <v>0</v>
      </c>
      <c r="C203" s="57">
        <f t="shared" si="33"/>
        <v>0</v>
      </c>
      <c r="D203" s="57">
        <f t="shared" si="34"/>
        <v>0</v>
      </c>
      <c r="E203" s="57">
        <f t="shared" si="35"/>
        <v>0</v>
      </c>
      <c r="F203" s="57">
        <f t="shared" si="36"/>
        <v>0</v>
      </c>
      <c r="G203" s="57">
        <f t="shared" si="37"/>
        <v>0</v>
      </c>
      <c r="H203" s="68">
        <v>2018</v>
      </c>
      <c r="I203" s="68" t="s">
        <v>62</v>
      </c>
      <c r="J203" s="68" t="s">
        <v>42</v>
      </c>
      <c r="K203" s="74">
        <v>0.19899999999999998</v>
      </c>
      <c r="L203" s="68">
        <v>10</v>
      </c>
    </row>
    <row r="204" spans="1:12" x14ac:dyDescent="0.25">
      <c r="A204" s="53" t="str">
        <f t="shared" si="31"/>
        <v>2018NovChinese Renminbi</v>
      </c>
      <c r="B204" s="57">
        <f t="shared" si="32"/>
        <v>0</v>
      </c>
      <c r="C204" s="57">
        <f t="shared" si="33"/>
        <v>0</v>
      </c>
      <c r="D204" s="57">
        <f t="shared" si="34"/>
        <v>0</v>
      </c>
      <c r="E204" s="57">
        <f t="shared" si="35"/>
        <v>0</v>
      </c>
      <c r="F204" s="57">
        <f t="shared" si="36"/>
        <v>0</v>
      </c>
      <c r="G204" s="57">
        <f t="shared" si="37"/>
        <v>0</v>
      </c>
      <c r="H204" s="68">
        <v>2018</v>
      </c>
      <c r="I204" s="68" t="s">
        <v>65</v>
      </c>
      <c r="J204" s="68" t="s">
        <v>42</v>
      </c>
      <c r="K204" s="74">
        <v>0.19739999999999999</v>
      </c>
      <c r="L204" s="68">
        <v>11</v>
      </c>
    </row>
    <row r="205" spans="1:12" x14ac:dyDescent="0.25">
      <c r="A205" s="53" t="str">
        <f t="shared" si="31"/>
        <v>2018DecChinese Renminbi</v>
      </c>
      <c r="B205" s="57">
        <f t="shared" si="32"/>
        <v>0</v>
      </c>
      <c r="C205" s="57">
        <f t="shared" si="33"/>
        <v>0</v>
      </c>
      <c r="D205" s="57">
        <f t="shared" si="34"/>
        <v>0</v>
      </c>
      <c r="E205" s="57">
        <f t="shared" si="35"/>
        <v>0</v>
      </c>
      <c r="F205" s="57">
        <f t="shared" si="36"/>
        <v>0</v>
      </c>
      <c r="G205" s="57">
        <f t="shared" si="37"/>
        <v>0</v>
      </c>
      <c r="H205" s="68">
        <v>2018</v>
      </c>
      <c r="I205" s="68" t="s">
        <v>11</v>
      </c>
      <c r="J205" s="68" t="s">
        <v>42</v>
      </c>
      <c r="K205" s="70">
        <v>0.19839999999999999</v>
      </c>
      <c r="L205" s="68">
        <v>12</v>
      </c>
    </row>
    <row r="206" spans="1:12" x14ac:dyDescent="0.25">
      <c r="A206" s="53" t="str">
        <f t="shared" si="31"/>
        <v>2019JanChinese Renminbi</v>
      </c>
      <c r="B206" s="57">
        <f t="shared" si="32"/>
        <v>0</v>
      </c>
      <c r="C206" s="57">
        <f t="shared" si="33"/>
        <v>0</v>
      </c>
      <c r="D206" s="57">
        <f t="shared" si="34"/>
        <v>0</v>
      </c>
      <c r="E206" s="57">
        <f t="shared" si="35"/>
        <v>0</v>
      </c>
      <c r="F206" s="57">
        <f t="shared" si="36"/>
        <v>0</v>
      </c>
      <c r="G206" s="57">
        <f t="shared" si="37"/>
        <v>0</v>
      </c>
      <c r="H206" s="68">
        <v>2019</v>
      </c>
      <c r="I206" s="68" t="s">
        <v>8</v>
      </c>
      <c r="J206" s="68" t="s">
        <v>42</v>
      </c>
      <c r="K206" s="74">
        <v>0.2009</v>
      </c>
      <c r="L206" s="68">
        <v>1</v>
      </c>
    </row>
    <row r="207" spans="1:12" x14ac:dyDescent="0.25">
      <c r="A207" s="53" t="str">
        <f t="shared" si="31"/>
        <v>2019FebChinese Renminbi</v>
      </c>
      <c r="B207" s="57">
        <f t="shared" si="32"/>
        <v>0</v>
      </c>
      <c r="C207" s="57">
        <f t="shared" si="33"/>
        <v>0</v>
      </c>
      <c r="D207" s="57">
        <f t="shared" si="34"/>
        <v>0</v>
      </c>
      <c r="E207" s="57">
        <f t="shared" si="35"/>
        <v>0</v>
      </c>
      <c r="F207" s="57">
        <f t="shared" si="36"/>
        <v>0</v>
      </c>
      <c r="G207" s="57">
        <f t="shared" si="37"/>
        <v>0</v>
      </c>
      <c r="H207" s="68">
        <v>2019</v>
      </c>
      <c r="I207" s="68" t="s">
        <v>36</v>
      </c>
      <c r="J207" s="68" t="s">
        <v>42</v>
      </c>
      <c r="K207" s="74">
        <v>0.20180000000000001</v>
      </c>
      <c r="L207" s="68">
        <v>2</v>
      </c>
    </row>
    <row r="208" spans="1:12" x14ac:dyDescent="0.25">
      <c r="A208" s="53" t="str">
        <f t="shared" si="31"/>
        <v>2019MarChinese Renminbi</v>
      </c>
      <c r="B208" s="57">
        <f t="shared" si="32"/>
        <v>0</v>
      </c>
      <c r="C208" s="57">
        <f t="shared" si="33"/>
        <v>0</v>
      </c>
      <c r="D208" s="57">
        <f t="shared" si="34"/>
        <v>0</v>
      </c>
      <c r="E208" s="57">
        <f t="shared" si="35"/>
        <v>0</v>
      </c>
      <c r="F208" s="57">
        <f t="shared" si="36"/>
        <v>0</v>
      </c>
      <c r="G208" s="57">
        <f t="shared" si="37"/>
        <v>0</v>
      </c>
      <c r="H208" s="68">
        <v>2019</v>
      </c>
      <c r="I208" s="68" t="s">
        <v>40</v>
      </c>
      <c r="J208" s="68" t="s">
        <v>42</v>
      </c>
      <c r="K208" s="74">
        <v>0.2016</v>
      </c>
      <c r="L208" s="68">
        <v>3</v>
      </c>
    </row>
    <row r="209" spans="1:12" x14ac:dyDescent="0.25">
      <c r="A209" s="53" t="str">
        <f t="shared" si="31"/>
        <v>2019AprChinese Renminbi</v>
      </c>
      <c r="B209" s="57">
        <f t="shared" si="32"/>
        <v>0</v>
      </c>
      <c r="C209" s="57">
        <f t="shared" si="33"/>
        <v>0</v>
      </c>
      <c r="D209" s="57">
        <f t="shared" si="34"/>
        <v>0</v>
      </c>
      <c r="E209" s="57">
        <f t="shared" si="35"/>
        <v>0</v>
      </c>
      <c r="F209" s="57">
        <f t="shared" si="36"/>
        <v>0</v>
      </c>
      <c r="G209" s="57">
        <f t="shared" si="37"/>
        <v>0</v>
      </c>
      <c r="H209" s="68">
        <v>2019</v>
      </c>
      <c r="I209" s="68" t="s">
        <v>44</v>
      </c>
      <c r="J209" s="68" t="s">
        <v>42</v>
      </c>
      <c r="K209" s="74">
        <v>0.2021</v>
      </c>
      <c r="L209" s="68">
        <v>4</v>
      </c>
    </row>
    <row r="210" spans="1:12" x14ac:dyDescent="0.25">
      <c r="A210" s="53" t="str">
        <f t="shared" si="31"/>
        <v>2019MayChinese Renminbi</v>
      </c>
      <c r="B210" s="57">
        <f t="shared" si="32"/>
        <v>0</v>
      </c>
      <c r="C210" s="57">
        <f t="shared" si="33"/>
        <v>0</v>
      </c>
      <c r="D210" s="57">
        <f t="shared" si="34"/>
        <v>0</v>
      </c>
      <c r="E210" s="57">
        <f t="shared" si="35"/>
        <v>0</v>
      </c>
      <c r="F210" s="57">
        <f t="shared" si="36"/>
        <v>0</v>
      </c>
      <c r="G210" s="57">
        <f t="shared" si="37"/>
        <v>0</v>
      </c>
      <c r="H210" s="68">
        <v>2019</v>
      </c>
      <c r="I210" s="68" t="s">
        <v>48</v>
      </c>
      <c r="J210" s="68" t="s">
        <v>42</v>
      </c>
      <c r="K210" s="74">
        <v>0.1996</v>
      </c>
      <c r="L210" s="68">
        <v>5</v>
      </c>
    </row>
    <row r="211" spans="1:12" x14ac:dyDescent="0.25">
      <c r="A211" s="53" t="str">
        <f t="shared" si="31"/>
        <v>2019JunChinese Renminbi</v>
      </c>
      <c r="B211" s="57">
        <f t="shared" si="32"/>
        <v>0</v>
      </c>
      <c r="C211" s="57">
        <f t="shared" si="33"/>
        <v>0</v>
      </c>
      <c r="D211" s="57">
        <f t="shared" si="34"/>
        <v>0</v>
      </c>
      <c r="E211" s="57">
        <f t="shared" si="35"/>
        <v>0</v>
      </c>
      <c r="F211" s="57">
        <f t="shared" si="36"/>
        <v>0</v>
      </c>
      <c r="G211" s="57">
        <f t="shared" si="37"/>
        <v>0</v>
      </c>
      <c r="H211" s="68">
        <v>2019</v>
      </c>
      <c r="I211" s="68" t="s">
        <v>52</v>
      </c>
      <c r="J211" s="68" t="s">
        <v>42</v>
      </c>
      <c r="K211" s="74">
        <v>0.19690000000000002</v>
      </c>
      <c r="L211" s="68">
        <v>6</v>
      </c>
    </row>
    <row r="212" spans="1:12" x14ac:dyDescent="0.25">
      <c r="A212" s="53" t="str">
        <f t="shared" si="31"/>
        <v>2019JulChinese Renminbi</v>
      </c>
      <c r="B212" s="57">
        <f t="shared" si="32"/>
        <v>0</v>
      </c>
      <c r="C212" s="57">
        <f t="shared" si="33"/>
        <v>0</v>
      </c>
      <c r="D212" s="57">
        <f t="shared" si="34"/>
        <v>0</v>
      </c>
      <c r="E212" s="57">
        <f t="shared" si="35"/>
        <v>0</v>
      </c>
      <c r="F212" s="57">
        <f t="shared" si="36"/>
        <v>0</v>
      </c>
      <c r="G212" s="57">
        <f t="shared" si="37"/>
        <v>0</v>
      </c>
      <c r="H212" s="68">
        <v>2019</v>
      </c>
      <c r="I212" s="68" t="s">
        <v>56</v>
      </c>
      <c r="J212" s="68" t="s">
        <v>42</v>
      </c>
      <c r="K212" s="74">
        <v>0.19899999999999998</v>
      </c>
      <c r="L212" s="68">
        <v>7</v>
      </c>
    </row>
    <row r="213" spans="1:12" x14ac:dyDescent="0.25">
      <c r="A213" s="53" t="str">
        <f t="shared" si="31"/>
        <v>2019AugChinese Renminbi</v>
      </c>
      <c r="B213" s="57">
        <f t="shared" si="32"/>
        <v>0</v>
      </c>
      <c r="C213" s="57">
        <f t="shared" si="33"/>
        <v>0</v>
      </c>
      <c r="D213" s="57">
        <f t="shared" si="34"/>
        <v>0</v>
      </c>
      <c r="E213" s="57">
        <f t="shared" si="35"/>
        <v>0</v>
      </c>
      <c r="F213" s="57">
        <f t="shared" si="36"/>
        <v>0</v>
      </c>
      <c r="G213" s="57">
        <f t="shared" si="37"/>
        <v>0</v>
      </c>
      <c r="H213" s="68">
        <v>2019</v>
      </c>
      <c r="I213" s="68" t="s">
        <v>58</v>
      </c>
      <c r="J213" s="68" t="s">
        <v>42</v>
      </c>
      <c r="K213" s="74">
        <v>0.19420000000000001</v>
      </c>
      <c r="L213" s="68">
        <v>8</v>
      </c>
    </row>
    <row r="214" spans="1:12" x14ac:dyDescent="0.25">
      <c r="A214" s="53" t="str">
        <f t="shared" si="31"/>
        <v>2019SepChinese Renminbi</v>
      </c>
      <c r="B214" s="57">
        <f t="shared" si="32"/>
        <v>0</v>
      </c>
      <c r="C214" s="57">
        <f t="shared" si="33"/>
        <v>0</v>
      </c>
      <c r="D214" s="57">
        <f t="shared" si="34"/>
        <v>0</v>
      </c>
      <c r="E214" s="57">
        <f t="shared" si="35"/>
        <v>0</v>
      </c>
      <c r="F214" s="57">
        <f t="shared" si="36"/>
        <v>0</v>
      </c>
      <c r="G214" s="57">
        <f t="shared" si="37"/>
        <v>0</v>
      </c>
      <c r="H214" s="68">
        <v>2019</v>
      </c>
      <c r="I214" s="68" t="s">
        <v>60</v>
      </c>
      <c r="J214" s="68" t="s">
        <v>42</v>
      </c>
      <c r="K214" s="74">
        <v>0.19390000000000002</v>
      </c>
      <c r="L214" s="68">
        <v>9</v>
      </c>
    </row>
    <row r="215" spans="1:12" x14ac:dyDescent="0.25">
      <c r="A215" s="53" t="str">
        <f t="shared" si="31"/>
        <v>2019OctChinese Renminbi</v>
      </c>
      <c r="B215" s="57">
        <f t="shared" si="32"/>
        <v>0</v>
      </c>
      <c r="C215" s="57">
        <f t="shared" si="33"/>
        <v>0</v>
      </c>
      <c r="D215" s="57">
        <f t="shared" si="34"/>
        <v>0</v>
      </c>
      <c r="E215" s="57">
        <f t="shared" si="35"/>
        <v>0</v>
      </c>
      <c r="F215" s="57">
        <f t="shared" si="36"/>
        <v>0</v>
      </c>
      <c r="G215" s="57">
        <f t="shared" si="37"/>
        <v>0</v>
      </c>
      <c r="H215" s="68">
        <v>2019</v>
      </c>
      <c r="I215" s="68" t="s">
        <v>62</v>
      </c>
      <c r="J215" s="68" t="s">
        <v>42</v>
      </c>
      <c r="K215" s="74">
        <v>0.19320000000000001</v>
      </c>
      <c r="L215" s="68">
        <v>10</v>
      </c>
    </row>
    <row r="216" spans="1:12" x14ac:dyDescent="0.25">
      <c r="A216" s="53" t="str">
        <f t="shared" si="31"/>
        <v>2019NovChinese Renminbi</v>
      </c>
      <c r="B216" s="57">
        <f t="shared" si="32"/>
        <v>0</v>
      </c>
      <c r="C216" s="57">
        <f t="shared" si="33"/>
        <v>0</v>
      </c>
      <c r="D216" s="57">
        <f t="shared" si="34"/>
        <v>0</v>
      </c>
      <c r="E216" s="57">
        <f t="shared" si="35"/>
        <v>0</v>
      </c>
      <c r="F216" s="57">
        <f t="shared" si="36"/>
        <v>0</v>
      </c>
      <c r="G216" s="57">
        <f t="shared" si="37"/>
        <v>0</v>
      </c>
      <c r="H216" s="68">
        <v>2019</v>
      </c>
      <c r="I216" s="68" t="s">
        <v>65</v>
      </c>
      <c r="J216" s="68" t="s">
        <v>42</v>
      </c>
      <c r="K216" s="74">
        <v>0.1943</v>
      </c>
      <c r="L216" s="68">
        <v>11</v>
      </c>
    </row>
    <row r="217" spans="1:12" x14ac:dyDescent="0.25">
      <c r="A217" s="53" t="str">
        <f t="shared" si="31"/>
        <v>2019DecChinese Renminbi</v>
      </c>
      <c r="B217" s="57">
        <f t="shared" si="32"/>
        <v>0</v>
      </c>
      <c r="C217" s="57">
        <f t="shared" si="33"/>
        <v>0</v>
      </c>
      <c r="D217" s="57">
        <f t="shared" si="34"/>
        <v>0</v>
      </c>
      <c r="E217" s="57">
        <f t="shared" si="35"/>
        <v>0</v>
      </c>
      <c r="F217" s="57">
        <f t="shared" si="36"/>
        <v>0</v>
      </c>
      <c r="G217" s="57">
        <f t="shared" si="37"/>
        <v>0</v>
      </c>
      <c r="H217" s="68">
        <v>2019</v>
      </c>
      <c r="I217" s="68" t="s">
        <v>11</v>
      </c>
      <c r="J217" s="68" t="s">
        <v>42</v>
      </c>
      <c r="K217" s="74">
        <v>0.19309999999999999</v>
      </c>
      <c r="L217" s="68">
        <v>12</v>
      </c>
    </row>
    <row r="218" spans="1:12" x14ac:dyDescent="0.25">
      <c r="A218" s="53" t="str">
        <f t="shared" si="31"/>
        <v>2020JanChinese Renminbi</v>
      </c>
      <c r="B218" s="57">
        <f t="shared" si="32"/>
        <v>0</v>
      </c>
      <c r="C218" s="57">
        <f t="shared" si="33"/>
        <v>0</v>
      </c>
      <c r="D218" s="57">
        <f t="shared" si="34"/>
        <v>0</v>
      </c>
      <c r="E218" s="57">
        <f t="shared" si="35"/>
        <v>0</v>
      </c>
      <c r="F218" s="57">
        <f t="shared" si="36"/>
        <v>0</v>
      </c>
      <c r="G218" s="57">
        <f t="shared" si="37"/>
        <v>0</v>
      </c>
      <c r="H218" s="68">
        <v>2020</v>
      </c>
      <c r="I218" s="68" t="s">
        <v>8</v>
      </c>
      <c r="J218" s="68" t="s">
        <v>42</v>
      </c>
      <c r="K218" s="70">
        <v>0.1963</v>
      </c>
      <c r="L218" s="68">
        <v>1</v>
      </c>
    </row>
    <row r="219" spans="1:12" x14ac:dyDescent="0.25">
      <c r="A219" s="53" t="str">
        <f t="shared" si="31"/>
        <v>2020FebChinese Renminbi</v>
      </c>
      <c r="B219" s="57">
        <f t="shared" si="32"/>
        <v>0</v>
      </c>
      <c r="C219" s="57">
        <f t="shared" si="33"/>
        <v>0</v>
      </c>
      <c r="D219" s="57">
        <f t="shared" si="34"/>
        <v>0</v>
      </c>
      <c r="E219" s="57">
        <f t="shared" si="35"/>
        <v>0</v>
      </c>
      <c r="F219" s="57">
        <f t="shared" si="36"/>
        <v>0</v>
      </c>
      <c r="G219" s="57">
        <f t="shared" si="37"/>
        <v>0</v>
      </c>
      <c r="H219" s="68">
        <v>2020</v>
      </c>
      <c r="I219" s="68" t="s">
        <v>36</v>
      </c>
      <c r="J219" s="68" t="s">
        <v>42</v>
      </c>
      <c r="K219" s="70">
        <v>0.19940000000000002</v>
      </c>
      <c r="L219" s="68">
        <v>2</v>
      </c>
    </row>
    <row r="220" spans="1:12" x14ac:dyDescent="0.25">
      <c r="A220" s="53" t="str">
        <f t="shared" si="31"/>
        <v>2020MarChinese Renminbi</v>
      </c>
      <c r="B220" s="57">
        <f t="shared" si="32"/>
        <v>0</v>
      </c>
      <c r="C220" s="57">
        <f t="shared" si="33"/>
        <v>0</v>
      </c>
      <c r="D220" s="57">
        <f t="shared" si="34"/>
        <v>0</v>
      </c>
      <c r="E220" s="57">
        <f t="shared" si="35"/>
        <v>0</v>
      </c>
      <c r="F220" s="57">
        <f t="shared" si="36"/>
        <v>0</v>
      </c>
      <c r="G220" s="57">
        <f t="shared" si="37"/>
        <v>0</v>
      </c>
      <c r="H220" s="68">
        <v>2020</v>
      </c>
      <c r="I220" s="68" t="s">
        <v>40</v>
      </c>
      <c r="J220" s="68" t="s">
        <v>42</v>
      </c>
      <c r="K220" s="70">
        <v>0.20100000000000001</v>
      </c>
      <c r="L220" s="68">
        <v>3</v>
      </c>
    </row>
    <row r="221" spans="1:12" x14ac:dyDescent="0.25">
      <c r="A221" s="53" t="str">
        <f t="shared" si="31"/>
        <v>2020AprChinese Renminbi</v>
      </c>
      <c r="B221" s="57">
        <f t="shared" si="32"/>
        <v>0</v>
      </c>
      <c r="C221" s="57">
        <f t="shared" si="33"/>
        <v>0</v>
      </c>
      <c r="D221" s="57">
        <f t="shared" si="34"/>
        <v>0</v>
      </c>
      <c r="E221" s="57">
        <f t="shared" si="35"/>
        <v>0</v>
      </c>
      <c r="F221" s="57">
        <f t="shared" si="36"/>
        <v>0</v>
      </c>
      <c r="G221" s="57">
        <f t="shared" si="37"/>
        <v>0</v>
      </c>
      <c r="H221" s="68">
        <v>2020</v>
      </c>
      <c r="I221" s="68" t="s">
        <v>44</v>
      </c>
      <c r="J221" s="68" t="s">
        <v>42</v>
      </c>
      <c r="K221" s="70">
        <v>0.19989999999999999</v>
      </c>
      <c r="L221" s="68">
        <v>4</v>
      </c>
    </row>
    <row r="222" spans="1:12" x14ac:dyDescent="0.25">
      <c r="A222" s="53" t="str">
        <f t="shared" si="31"/>
        <v>2020MayChinese Renminbi</v>
      </c>
      <c r="B222" s="57">
        <f t="shared" si="32"/>
        <v>0</v>
      </c>
      <c r="C222" s="57">
        <f t="shared" si="33"/>
        <v>0</v>
      </c>
      <c r="D222" s="57">
        <f t="shared" si="34"/>
        <v>0</v>
      </c>
      <c r="E222" s="57">
        <f t="shared" si="35"/>
        <v>0</v>
      </c>
      <c r="F222" s="57">
        <f t="shared" si="36"/>
        <v>0</v>
      </c>
      <c r="G222" s="57">
        <f t="shared" si="37"/>
        <v>0</v>
      </c>
      <c r="H222" s="68">
        <v>2020</v>
      </c>
      <c r="I222" s="68" t="s">
        <v>48</v>
      </c>
      <c r="J222" s="68" t="s">
        <v>42</v>
      </c>
      <c r="K222" s="70">
        <v>0.1978</v>
      </c>
      <c r="L222" s="68">
        <v>5</v>
      </c>
    </row>
    <row r="223" spans="1:12" x14ac:dyDescent="0.25">
      <c r="A223" s="53" t="str">
        <f t="shared" si="31"/>
        <v>2020JunChinese Renminbi</v>
      </c>
      <c r="B223" s="57">
        <f t="shared" si="32"/>
        <v>0</v>
      </c>
      <c r="C223" s="57">
        <f t="shared" si="33"/>
        <v>0</v>
      </c>
      <c r="D223" s="57">
        <f t="shared" si="34"/>
        <v>0</v>
      </c>
      <c r="E223" s="57">
        <f t="shared" si="35"/>
        <v>0</v>
      </c>
      <c r="F223" s="57">
        <f t="shared" si="36"/>
        <v>0</v>
      </c>
      <c r="G223" s="57">
        <f t="shared" si="37"/>
        <v>0</v>
      </c>
      <c r="H223" s="68">
        <v>2020</v>
      </c>
      <c r="I223" s="68" t="s">
        <v>52</v>
      </c>
      <c r="J223" s="68" t="s">
        <v>42</v>
      </c>
      <c r="K223" s="70">
        <v>0.1971</v>
      </c>
      <c r="L223" s="68">
        <v>6</v>
      </c>
    </row>
    <row r="224" spans="1:12" x14ac:dyDescent="0.25">
      <c r="A224" s="53" t="str">
        <f t="shared" si="31"/>
        <v>2020JulChinese Renminbi</v>
      </c>
      <c r="B224" s="57">
        <f t="shared" si="32"/>
        <v>0</v>
      </c>
      <c r="C224" s="57">
        <f t="shared" si="33"/>
        <v>0</v>
      </c>
      <c r="D224" s="57">
        <f t="shared" si="34"/>
        <v>0</v>
      </c>
      <c r="E224" s="57">
        <f t="shared" si="35"/>
        <v>0</v>
      </c>
      <c r="F224" s="57">
        <f t="shared" si="36"/>
        <v>0</v>
      </c>
      <c r="G224" s="57">
        <f t="shared" si="37"/>
        <v>0</v>
      </c>
      <c r="H224" s="68">
        <v>2020</v>
      </c>
      <c r="I224" s="68" t="s">
        <v>56</v>
      </c>
      <c r="J224" s="68" t="s">
        <v>42</v>
      </c>
      <c r="K224" s="70">
        <v>0.19649999999999998</v>
      </c>
      <c r="L224" s="68">
        <v>7</v>
      </c>
    </row>
    <row r="225" spans="1:12" x14ac:dyDescent="0.25">
      <c r="A225" s="53" t="str">
        <f t="shared" si="31"/>
        <v>2020AugChinese Renminbi</v>
      </c>
      <c r="B225" s="57">
        <f t="shared" si="32"/>
        <v>0</v>
      </c>
      <c r="C225" s="57">
        <f t="shared" si="33"/>
        <v>0</v>
      </c>
      <c r="D225" s="57">
        <f t="shared" si="34"/>
        <v>0</v>
      </c>
      <c r="E225" s="57">
        <f t="shared" si="35"/>
        <v>0</v>
      </c>
      <c r="F225" s="57">
        <f t="shared" si="36"/>
        <v>0</v>
      </c>
      <c r="G225" s="57">
        <f t="shared" si="37"/>
        <v>0</v>
      </c>
      <c r="H225" s="68">
        <v>2020</v>
      </c>
      <c r="I225" s="68" t="s">
        <v>58</v>
      </c>
      <c r="J225" s="68" t="s">
        <v>42</v>
      </c>
      <c r="K225" s="70">
        <v>0.19829999999999998</v>
      </c>
      <c r="L225" s="68">
        <v>8</v>
      </c>
    </row>
    <row r="226" spans="1:12" x14ac:dyDescent="0.25">
      <c r="A226" s="53" t="str">
        <f t="shared" si="31"/>
        <v>2020SepChinese Renminbi</v>
      </c>
      <c r="B226" s="57">
        <f t="shared" si="32"/>
        <v>0</v>
      </c>
      <c r="C226" s="57">
        <f t="shared" si="33"/>
        <v>0</v>
      </c>
      <c r="D226" s="57">
        <f t="shared" si="34"/>
        <v>0</v>
      </c>
      <c r="E226" s="57">
        <f t="shared" si="35"/>
        <v>0</v>
      </c>
      <c r="F226" s="57">
        <f t="shared" si="36"/>
        <v>0</v>
      </c>
      <c r="G226" s="57">
        <f t="shared" si="37"/>
        <v>0</v>
      </c>
      <c r="H226" s="68">
        <v>2020</v>
      </c>
      <c r="I226" s="68" t="s">
        <v>60</v>
      </c>
      <c r="J226" s="68" t="s">
        <v>42</v>
      </c>
      <c r="K226" s="70">
        <v>0.20100000000000001</v>
      </c>
      <c r="L226" s="68">
        <v>9</v>
      </c>
    </row>
    <row r="227" spans="1:12" x14ac:dyDescent="0.25">
      <c r="A227" s="53" t="str">
        <f t="shared" si="31"/>
        <v>2020OctChinese Renminbi</v>
      </c>
      <c r="B227" s="57">
        <f t="shared" si="32"/>
        <v>0</v>
      </c>
      <c r="C227" s="57">
        <f t="shared" si="33"/>
        <v>0</v>
      </c>
      <c r="D227" s="57">
        <f t="shared" si="34"/>
        <v>0</v>
      </c>
      <c r="E227" s="57">
        <f t="shared" si="35"/>
        <v>0</v>
      </c>
      <c r="F227" s="57">
        <f t="shared" si="36"/>
        <v>0</v>
      </c>
      <c r="G227" s="57">
        <f t="shared" si="37"/>
        <v>0</v>
      </c>
      <c r="H227" s="68">
        <v>2020</v>
      </c>
      <c r="I227" s="68" t="s">
        <v>62</v>
      </c>
      <c r="J227" s="68" t="s">
        <v>42</v>
      </c>
      <c r="K227" s="70">
        <v>0.2041</v>
      </c>
      <c r="L227" s="68">
        <v>10</v>
      </c>
    </row>
    <row r="228" spans="1:12" x14ac:dyDescent="0.25">
      <c r="A228" s="53" t="str">
        <f t="shared" si="31"/>
        <v>2020NovChinese Renminbi</v>
      </c>
      <c r="B228" s="57">
        <f t="shared" si="32"/>
        <v>0</v>
      </c>
      <c r="C228" s="57">
        <f t="shared" si="33"/>
        <v>0</v>
      </c>
      <c r="D228" s="57">
        <f t="shared" si="34"/>
        <v>0</v>
      </c>
      <c r="E228" s="57">
        <f t="shared" si="35"/>
        <v>0</v>
      </c>
      <c r="F228" s="57">
        <f t="shared" si="36"/>
        <v>0</v>
      </c>
      <c r="G228" s="57">
        <f t="shared" si="37"/>
        <v>0</v>
      </c>
      <c r="H228" s="68">
        <v>2020</v>
      </c>
      <c r="I228" s="68" t="s">
        <v>65</v>
      </c>
      <c r="J228" s="68" t="s">
        <v>42</v>
      </c>
      <c r="K228" s="70">
        <v>0.20309999999999997</v>
      </c>
      <c r="L228" s="68">
        <v>11</v>
      </c>
    </row>
    <row r="229" spans="1:12" x14ac:dyDescent="0.25">
      <c r="A229" s="53" t="str">
        <f t="shared" si="31"/>
        <v>2020DecChinese Renminbi</v>
      </c>
      <c r="B229" s="57">
        <f t="shared" si="32"/>
        <v>0</v>
      </c>
      <c r="C229" s="57">
        <f t="shared" si="33"/>
        <v>0</v>
      </c>
      <c r="D229" s="57">
        <f t="shared" si="34"/>
        <v>0</v>
      </c>
      <c r="E229" s="57">
        <f t="shared" si="35"/>
        <v>0</v>
      </c>
      <c r="F229" s="57">
        <f t="shared" si="36"/>
        <v>0</v>
      </c>
      <c r="G229" s="57">
        <f t="shared" si="37"/>
        <v>0</v>
      </c>
      <c r="H229" s="68">
        <v>2020</v>
      </c>
      <c r="I229" s="68" t="s">
        <v>11</v>
      </c>
      <c r="J229" s="68" t="s">
        <v>42</v>
      </c>
      <c r="K229" s="70">
        <v>0.2024</v>
      </c>
      <c r="L229" s="68">
        <v>12</v>
      </c>
    </row>
    <row r="230" spans="1:12" x14ac:dyDescent="0.25">
      <c r="A230" s="53" t="str">
        <f t="shared" si="31"/>
        <v>2021JanChinese Renminbi</v>
      </c>
      <c r="B230" s="57">
        <f t="shared" si="32"/>
        <v>0</v>
      </c>
      <c r="C230" s="57">
        <f t="shared" si="33"/>
        <v>0</v>
      </c>
      <c r="D230" s="57">
        <f t="shared" si="34"/>
        <v>0</v>
      </c>
      <c r="E230" s="57">
        <f t="shared" si="35"/>
        <v>0</v>
      </c>
      <c r="F230" s="57">
        <f t="shared" si="36"/>
        <v>0</v>
      </c>
      <c r="G230" s="57">
        <f t="shared" si="37"/>
        <v>0</v>
      </c>
      <c r="H230" s="68">
        <v>2021</v>
      </c>
      <c r="I230" s="68" t="s">
        <v>8</v>
      </c>
      <c r="J230" s="68" t="s">
        <v>42</v>
      </c>
      <c r="K230" s="68">
        <v>0.20600000000000002</v>
      </c>
      <c r="L230" s="68">
        <v>1</v>
      </c>
    </row>
    <row r="231" spans="1:12" x14ac:dyDescent="0.25">
      <c r="A231" s="53" t="str">
        <f t="shared" si="31"/>
        <v>2021FebChinese Renminbi</v>
      </c>
      <c r="B231" s="57">
        <f t="shared" si="32"/>
        <v>0</v>
      </c>
      <c r="C231" s="57">
        <f t="shared" si="33"/>
        <v>0</v>
      </c>
      <c r="D231" s="57">
        <f t="shared" si="34"/>
        <v>0</v>
      </c>
      <c r="E231" s="57">
        <f t="shared" si="35"/>
        <v>0</v>
      </c>
      <c r="F231" s="57">
        <f t="shared" si="36"/>
        <v>0</v>
      </c>
      <c r="G231" s="57">
        <f t="shared" si="37"/>
        <v>0</v>
      </c>
      <c r="H231" s="68">
        <v>2021</v>
      </c>
      <c r="I231" s="68" t="s">
        <v>36</v>
      </c>
      <c r="J231" s="68" t="s">
        <v>42</v>
      </c>
      <c r="K231" s="68">
        <v>0.20530000000000001</v>
      </c>
      <c r="L231" s="68">
        <v>2</v>
      </c>
    </row>
    <row r="232" spans="1:12" x14ac:dyDescent="0.25">
      <c r="A232" s="53" t="str">
        <f t="shared" si="31"/>
        <v>2021MarChinese Renminbi</v>
      </c>
      <c r="B232" s="57">
        <f t="shared" si="32"/>
        <v>0</v>
      </c>
      <c r="C232" s="57">
        <f t="shared" si="33"/>
        <v>0</v>
      </c>
      <c r="D232" s="57">
        <f t="shared" si="34"/>
        <v>0</v>
      </c>
      <c r="E232" s="57">
        <f t="shared" si="35"/>
        <v>0</v>
      </c>
      <c r="F232" s="57">
        <f t="shared" si="36"/>
        <v>0</v>
      </c>
      <c r="G232" s="57">
        <f t="shared" si="37"/>
        <v>0</v>
      </c>
      <c r="H232" s="68">
        <v>2021</v>
      </c>
      <c r="I232" s="68" t="s">
        <v>40</v>
      </c>
      <c r="J232" s="68" t="s">
        <v>42</v>
      </c>
      <c r="K232" s="68">
        <v>0.20530000000000001</v>
      </c>
      <c r="L232" s="68">
        <v>3</v>
      </c>
    </row>
    <row r="233" spans="1:12" x14ac:dyDescent="0.25">
      <c r="A233" s="53" t="str">
        <f t="shared" si="31"/>
        <v>2021AprChinese Renminbi</v>
      </c>
      <c r="B233" s="57">
        <f t="shared" si="32"/>
        <v>0</v>
      </c>
      <c r="C233" s="57">
        <f t="shared" si="33"/>
        <v>0</v>
      </c>
      <c r="D233" s="57">
        <f t="shared" si="34"/>
        <v>0</v>
      </c>
      <c r="E233" s="57">
        <f t="shared" si="35"/>
        <v>0</v>
      </c>
      <c r="F233" s="57">
        <f t="shared" si="36"/>
        <v>0</v>
      </c>
      <c r="G233" s="57">
        <f t="shared" si="37"/>
        <v>0</v>
      </c>
      <c r="H233" s="68">
        <v>2021</v>
      </c>
      <c r="I233" s="68" t="s">
        <v>44</v>
      </c>
      <c r="J233" s="68" t="s">
        <v>42</v>
      </c>
      <c r="K233" s="68">
        <v>0.20499999999999999</v>
      </c>
      <c r="L233" s="68">
        <v>4</v>
      </c>
    </row>
    <row r="234" spans="1:12" x14ac:dyDescent="0.25">
      <c r="A234" s="53" t="str">
        <f t="shared" si="31"/>
        <v>2021MayChinese Renminbi</v>
      </c>
      <c r="B234" s="57">
        <f t="shared" si="32"/>
        <v>0</v>
      </c>
      <c r="C234" s="57">
        <f t="shared" si="33"/>
        <v>0</v>
      </c>
      <c r="D234" s="57">
        <f t="shared" si="34"/>
        <v>0</v>
      </c>
      <c r="E234" s="57">
        <f t="shared" si="35"/>
        <v>0</v>
      </c>
      <c r="F234" s="57">
        <f t="shared" si="36"/>
        <v>0</v>
      </c>
      <c r="G234" s="57">
        <f t="shared" si="37"/>
        <v>0</v>
      </c>
      <c r="H234" s="68">
        <v>2021</v>
      </c>
      <c r="I234" s="68" t="s">
        <v>48</v>
      </c>
      <c r="J234" s="68" t="s">
        <v>42</v>
      </c>
      <c r="K234" s="68">
        <v>0.2079</v>
      </c>
      <c r="L234" s="68">
        <v>5</v>
      </c>
    </row>
    <row r="235" spans="1:12" x14ac:dyDescent="0.25">
      <c r="A235" s="53" t="str">
        <f t="shared" si="31"/>
        <v>2021JunChinese Renminbi</v>
      </c>
      <c r="B235" s="57">
        <f t="shared" si="32"/>
        <v>0</v>
      </c>
      <c r="C235" s="57">
        <f t="shared" si="33"/>
        <v>0</v>
      </c>
      <c r="D235" s="57">
        <f t="shared" si="34"/>
        <v>0</v>
      </c>
      <c r="E235" s="57">
        <f t="shared" si="35"/>
        <v>0</v>
      </c>
      <c r="F235" s="57">
        <f t="shared" si="36"/>
        <v>0</v>
      </c>
      <c r="G235" s="57">
        <f t="shared" si="37"/>
        <v>0</v>
      </c>
      <c r="H235" s="68">
        <v>2021</v>
      </c>
      <c r="I235" s="68" t="s">
        <v>52</v>
      </c>
      <c r="J235" s="68" t="s">
        <v>42</v>
      </c>
      <c r="K235" s="68">
        <v>0.2082</v>
      </c>
      <c r="L235" s="68">
        <v>6</v>
      </c>
    </row>
    <row r="236" spans="1:12" x14ac:dyDescent="0.25">
      <c r="A236" s="53" t="str">
        <f t="shared" si="31"/>
        <v>2021JulChinese Renminbi</v>
      </c>
      <c r="B236" s="57">
        <f t="shared" si="32"/>
        <v>0</v>
      </c>
      <c r="C236" s="57">
        <f t="shared" si="33"/>
        <v>0</v>
      </c>
      <c r="D236" s="57">
        <f t="shared" si="34"/>
        <v>0</v>
      </c>
      <c r="E236" s="57">
        <f t="shared" si="35"/>
        <v>0</v>
      </c>
      <c r="F236" s="57">
        <f t="shared" si="36"/>
        <v>0</v>
      </c>
      <c r="G236" s="57">
        <f t="shared" si="37"/>
        <v>0</v>
      </c>
      <c r="H236" s="68">
        <v>2021</v>
      </c>
      <c r="I236" s="68" t="s">
        <v>56</v>
      </c>
      <c r="J236" s="68" t="s">
        <v>42</v>
      </c>
      <c r="K236" s="68">
        <v>0.20949999999999999</v>
      </c>
      <c r="L236" s="68">
        <v>7</v>
      </c>
    </row>
    <row r="237" spans="1:12" x14ac:dyDescent="0.25">
      <c r="A237" s="53" t="str">
        <f t="shared" si="31"/>
        <v>2021AugChinese Renminbi</v>
      </c>
      <c r="B237" s="57">
        <f t="shared" si="32"/>
        <v>0</v>
      </c>
      <c r="C237" s="57">
        <f t="shared" si="33"/>
        <v>0</v>
      </c>
      <c r="D237" s="57">
        <f t="shared" si="34"/>
        <v>0</v>
      </c>
      <c r="E237" s="57">
        <f t="shared" si="35"/>
        <v>0</v>
      </c>
      <c r="F237" s="57">
        <f t="shared" si="36"/>
        <v>0</v>
      </c>
      <c r="G237" s="57">
        <f t="shared" si="37"/>
        <v>0</v>
      </c>
      <c r="H237" s="68">
        <v>2021</v>
      </c>
      <c r="I237" s="68" t="s">
        <v>58</v>
      </c>
      <c r="J237" s="68" t="s">
        <v>42</v>
      </c>
      <c r="K237" s="68">
        <v>0.2079</v>
      </c>
      <c r="L237" s="68">
        <v>8</v>
      </c>
    </row>
    <row r="238" spans="1:12" x14ac:dyDescent="0.25">
      <c r="A238" s="53" t="str">
        <f t="shared" si="31"/>
        <v>2021SepChinese Renminbi</v>
      </c>
      <c r="B238" s="57">
        <f t="shared" si="32"/>
        <v>0</v>
      </c>
      <c r="C238" s="57">
        <f t="shared" si="33"/>
        <v>0</v>
      </c>
      <c r="D238" s="57">
        <f t="shared" si="34"/>
        <v>0</v>
      </c>
      <c r="E238" s="57">
        <f t="shared" si="35"/>
        <v>0</v>
      </c>
      <c r="F238" s="57">
        <f t="shared" si="36"/>
        <v>0</v>
      </c>
      <c r="G238" s="57">
        <f t="shared" si="37"/>
        <v>0</v>
      </c>
      <c r="H238" s="68">
        <v>2021</v>
      </c>
      <c r="I238" s="68" t="s">
        <v>60</v>
      </c>
      <c r="J238" s="68" t="s">
        <v>42</v>
      </c>
      <c r="K238" s="68">
        <v>0.2104</v>
      </c>
      <c r="L238" s="68">
        <v>9</v>
      </c>
    </row>
    <row r="239" spans="1:12" x14ac:dyDescent="0.25">
      <c r="A239" s="53" t="str">
        <f t="shared" si="31"/>
        <v>2021OctChinese Renminbi</v>
      </c>
      <c r="B239" s="57">
        <f t="shared" si="32"/>
        <v>0</v>
      </c>
      <c r="C239" s="57">
        <f t="shared" si="33"/>
        <v>0</v>
      </c>
      <c r="D239" s="57">
        <f t="shared" si="34"/>
        <v>0</v>
      </c>
      <c r="E239" s="57">
        <f t="shared" si="35"/>
        <v>0</v>
      </c>
      <c r="F239" s="57">
        <f t="shared" si="36"/>
        <v>0</v>
      </c>
      <c r="G239" s="57">
        <f t="shared" si="37"/>
        <v>0</v>
      </c>
      <c r="H239" s="68">
        <v>2021</v>
      </c>
      <c r="I239" s="68" t="s">
        <v>62</v>
      </c>
      <c r="J239" s="68" t="s">
        <v>42</v>
      </c>
      <c r="K239" s="68">
        <v>0.21030000000000001</v>
      </c>
      <c r="L239" s="68">
        <v>10</v>
      </c>
    </row>
    <row r="240" spans="1:12" x14ac:dyDescent="0.25">
      <c r="A240" s="53" t="str">
        <f t="shared" si="31"/>
        <v>2021NovChinese Renminbi</v>
      </c>
      <c r="B240" s="57">
        <f t="shared" si="32"/>
        <v>0</v>
      </c>
      <c r="C240" s="57">
        <f t="shared" si="33"/>
        <v>0</v>
      </c>
      <c r="D240" s="57">
        <f t="shared" si="34"/>
        <v>0</v>
      </c>
      <c r="E240" s="57">
        <f t="shared" si="35"/>
        <v>0</v>
      </c>
      <c r="F240" s="57">
        <f t="shared" si="36"/>
        <v>0</v>
      </c>
      <c r="G240" s="57">
        <f t="shared" si="37"/>
        <v>0</v>
      </c>
      <c r="H240" s="68">
        <v>2021</v>
      </c>
      <c r="I240" s="68" t="s">
        <v>65</v>
      </c>
      <c r="J240" s="68" t="s">
        <v>42</v>
      </c>
      <c r="K240" s="68">
        <v>0.21479999999999999</v>
      </c>
      <c r="L240" s="68">
        <v>11</v>
      </c>
    </row>
    <row r="241" spans="1:12" x14ac:dyDescent="0.25">
      <c r="A241" s="53" t="str">
        <f t="shared" si="31"/>
        <v>2021DecChinese Renminbi</v>
      </c>
      <c r="B241" s="57">
        <f t="shared" si="32"/>
        <v>0</v>
      </c>
      <c r="C241" s="57">
        <f t="shared" si="33"/>
        <v>0</v>
      </c>
      <c r="D241" s="57">
        <f t="shared" si="34"/>
        <v>0</v>
      </c>
      <c r="E241" s="57">
        <f t="shared" si="35"/>
        <v>0</v>
      </c>
      <c r="F241" s="57">
        <f t="shared" si="36"/>
        <v>0</v>
      </c>
      <c r="G241" s="57">
        <f t="shared" si="37"/>
        <v>0</v>
      </c>
      <c r="H241" s="68">
        <v>2021</v>
      </c>
      <c r="I241" s="68" t="s">
        <v>11</v>
      </c>
      <c r="J241" s="68" t="s">
        <v>42</v>
      </c>
      <c r="K241" s="68">
        <v>0.21210000000000001</v>
      </c>
      <c r="L241" s="68">
        <v>12</v>
      </c>
    </row>
    <row r="242" spans="1:12" x14ac:dyDescent="0.25">
      <c r="A242" s="53" t="str">
        <f t="shared" si="31"/>
        <v>2022JanChinese Renminbi</v>
      </c>
      <c r="B242" s="57">
        <f t="shared" si="32"/>
        <v>0</v>
      </c>
      <c r="C242" s="57">
        <f t="shared" si="33"/>
        <v>0</v>
      </c>
      <c r="D242" s="57">
        <f t="shared" si="34"/>
        <v>0</v>
      </c>
      <c r="E242" s="57">
        <f t="shared" si="35"/>
        <v>0</v>
      </c>
      <c r="F242" s="57">
        <f t="shared" si="36"/>
        <v>0</v>
      </c>
      <c r="G242" s="57">
        <f t="shared" si="37"/>
        <v>0</v>
      </c>
      <c r="H242" s="68">
        <v>2022</v>
      </c>
      <c r="I242" s="68" t="s">
        <v>8</v>
      </c>
      <c r="J242" s="68" t="s">
        <v>42</v>
      </c>
      <c r="K242" s="76">
        <v>0.21309999999999998</v>
      </c>
      <c r="L242" s="68">
        <v>1</v>
      </c>
    </row>
    <row r="243" spans="1:12" x14ac:dyDescent="0.25">
      <c r="A243" s="53" t="str">
        <f t="shared" si="31"/>
        <v>2022FebChinese Renminbi</v>
      </c>
      <c r="B243" s="57">
        <f t="shared" si="32"/>
        <v>0</v>
      </c>
      <c r="C243" s="57">
        <f t="shared" si="33"/>
        <v>0</v>
      </c>
      <c r="D243" s="57">
        <f t="shared" si="34"/>
        <v>0</v>
      </c>
      <c r="E243" s="57">
        <f t="shared" si="35"/>
        <v>0</v>
      </c>
      <c r="F243" s="57">
        <f t="shared" si="36"/>
        <v>0</v>
      </c>
      <c r="G243" s="57">
        <f t="shared" si="37"/>
        <v>0</v>
      </c>
      <c r="H243" s="68">
        <v>2022</v>
      </c>
      <c r="I243" s="68" t="s">
        <v>36</v>
      </c>
      <c r="J243" s="68" t="s">
        <v>42</v>
      </c>
      <c r="K243" s="76">
        <v>0.21539999999999998</v>
      </c>
      <c r="L243" s="68">
        <v>2</v>
      </c>
    </row>
    <row r="244" spans="1:12" x14ac:dyDescent="0.25">
      <c r="A244" s="53" t="str">
        <f t="shared" si="31"/>
        <v>2022MarChinese Renminbi</v>
      </c>
      <c r="B244" s="57">
        <f t="shared" si="32"/>
        <v>0</v>
      </c>
      <c r="C244" s="57">
        <f t="shared" si="33"/>
        <v>0</v>
      </c>
      <c r="D244" s="57">
        <f t="shared" si="34"/>
        <v>0</v>
      </c>
      <c r="E244" s="57">
        <f t="shared" si="35"/>
        <v>0</v>
      </c>
      <c r="F244" s="57">
        <f t="shared" si="36"/>
        <v>0</v>
      </c>
      <c r="G244" s="57">
        <f t="shared" si="37"/>
        <v>0</v>
      </c>
      <c r="H244" s="68">
        <v>2022</v>
      </c>
      <c r="I244" s="68" t="s">
        <v>40</v>
      </c>
      <c r="J244" s="68" t="s">
        <v>42</v>
      </c>
      <c r="K244" s="76">
        <v>0.2132</v>
      </c>
      <c r="L244" s="68">
        <v>3</v>
      </c>
    </row>
    <row r="245" spans="1:12" x14ac:dyDescent="0.25">
      <c r="A245" s="53" t="str">
        <f t="shared" si="31"/>
        <v>2022AprChinese Renminbi</v>
      </c>
      <c r="B245" s="57">
        <f t="shared" si="32"/>
        <v>0</v>
      </c>
      <c r="C245" s="57">
        <f t="shared" si="33"/>
        <v>0</v>
      </c>
      <c r="D245" s="57">
        <f t="shared" si="34"/>
        <v>0</v>
      </c>
      <c r="E245" s="57">
        <f t="shared" si="35"/>
        <v>0</v>
      </c>
      <c r="F245" s="57">
        <f t="shared" si="36"/>
        <v>0</v>
      </c>
      <c r="G245" s="57">
        <f t="shared" si="37"/>
        <v>0</v>
      </c>
      <c r="H245" s="68">
        <v>2022</v>
      </c>
      <c r="I245" s="68" t="s">
        <v>44</v>
      </c>
      <c r="J245" s="68" t="s">
        <v>42</v>
      </c>
      <c r="K245" s="76">
        <v>0.2084</v>
      </c>
      <c r="L245" s="68">
        <v>4</v>
      </c>
    </row>
    <row r="246" spans="1:12" x14ac:dyDescent="0.25">
      <c r="A246" s="53" t="str">
        <f t="shared" si="31"/>
        <v>2022MayChinese Renminbi</v>
      </c>
      <c r="B246" s="57">
        <f t="shared" si="32"/>
        <v>0</v>
      </c>
      <c r="C246" s="57">
        <f t="shared" si="33"/>
        <v>0</v>
      </c>
      <c r="D246" s="57">
        <f t="shared" si="34"/>
        <v>0</v>
      </c>
      <c r="E246" s="57">
        <f t="shared" si="35"/>
        <v>0</v>
      </c>
      <c r="F246" s="57">
        <f t="shared" si="36"/>
        <v>0</v>
      </c>
      <c r="G246" s="57">
        <f t="shared" si="37"/>
        <v>0</v>
      </c>
      <c r="H246" s="68">
        <v>2022</v>
      </c>
      <c r="I246" s="68" t="s">
        <v>48</v>
      </c>
      <c r="J246" s="68" t="s">
        <v>42</v>
      </c>
      <c r="K246" s="68">
        <v>0.20550000000000002</v>
      </c>
      <c r="L246" s="68">
        <v>5</v>
      </c>
    </row>
    <row r="247" spans="1:12" x14ac:dyDescent="0.25">
      <c r="A247" s="53" t="str">
        <f t="shared" si="31"/>
        <v>2022JunChinese Renminbi</v>
      </c>
      <c r="B247" s="57">
        <f t="shared" si="32"/>
        <v>0</v>
      </c>
      <c r="C247" s="57">
        <f t="shared" si="33"/>
        <v>0</v>
      </c>
      <c r="D247" s="57">
        <f t="shared" si="34"/>
        <v>0</v>
      </c>
      <c r="E247" s="57">
        <f t="shared" si="35"/>
        <v>0</v>
      </c>
      <c r="F247" s="57">
        <f t="shared" si="36"/>
        <v>0</v>
      </c>
      <c r="G247" s="57">
        <f t="shared" si="37"/>
        <v>0</v>
      </c>
      <c r="H247" s="68">
        <v>2022</v>
      </c>
      <c r="I247" s="68" t="s">
        <v>52</v>
      </c>
      <c r="J247" s="68" t="s">
        <v>42</v>
      </c>
      <c r="K247" s="76">
        <v>0.2079</v>
      </c>
      <c r="L247" s="68">
        <v>6</v>
      </c>
    </row>
    <row r="248" spans="1:12" x14ac:dyDescent="0.25">
      <c r="A248" s="53" t="str">
        <f t="shared" si="31"/>
        <v>2022JulChinese Renminbi</v>
      </c>
      <c r="B248" s="57">
        <f t="shared" si="32"/>
        <v>0</v>
      </c>
      <c r="C248" s="57">
        <f t="shared" si="33"/>
        <v>0</v>
      </c>
      <c r="D248" s="57">
        <f t="shared" si="34"/>
        <v>0</v>
      </c>
      <c r="E248" s="57">
        <f t="shared" si="35"/>
        <v>0</v>
      </c>
      <c r="F248" s="57">
        <f t="shared" si="36"/>
        <v>0</v>
      </c>
      <c r="G248" s="57">
        <f t="shared" si="37"/>
        <v>0</v>
      </c>
      <c r="H248" s="68">
        <v>2022</v>
      </c>
      <c r="I248" s="68" t="s">
        <v>56</v>
      </c>
      <c r="J248" s="68" t="s">
        <v>42</v>
      </c>
      <c r="K248" s="68">
        <v>0.20449999999999999</v>
      </c>
      <c r="L248" s="68">
        <v>7</v>
      </c>
    </row>
    <row r="249" spans="1:12" x14ac:dyDescent="0.25">
      <c r="A249" s="53" t="str">
        <f t="shared" si="31"/>
        <v>2022AugChinese Renminbi</v>
      </c>
      <c r="B249" s="57">
        <f t="shared" si="32"/>
        <v>0</v>
      </c>
      <c r="C249" s="57">
        <f t="shared" si="33"/>
        <v>0</v>
      </c>
      <c r="D249" s="57">
        <f t="shared" si="34"/>
        <v>0</v>
      </c>
      <c r="E249" s="57">
        <f t="shared" si="35"/>
        <v>0</v>
      </c>
      <c r="F249" s="57">
        <f t="shared" si="36"/>
        <v>0</v>
      </c>
      <c r="G249" s="57">
        <f t="shared" si="37"/>
        <v>0</v>
      </c>
      <c r="H249" s="68">
        <v>2022</v>
      </c>
      <c r="I249" s="68" t="s">
        <v>58</v>
      </c>
      <c r="J249" s="68" t="s">
        <v>42</v>
      </c>
      <c r="K249" s="68">
        <v>0.2024</v>
      </c>
      <c r="L249" s="68">
        <v>8</v>
      </c>
    </row>
    <row r="250" spans="1:12" x14ac:dyDescent="0.25">
      <c r="A250" s="53" t="str">
        <f t="shared" si="31"/>
        <v>2022SepChinese Renminbi</v>
      </c>
      <c r="B250" s="57">
        <f t="shared" si="32"/>
        <v>0</v>
      </c>
      <c r="C250" s="57">
        <f t="shared" si="33"/>
        <v>0</v>
      </c>
      <c r="D250" s="57">
        <f t="shared" si="34"/>
        <v>0</v>
      </c>
      <c r="E250" s="57">
        <f t="shared" si="35"/>
        <v>0</v>
      </c>
      <c r="F250" s="57">
        <f t="shared" si="36"/>
        <v>0</v>
      </c>
      <c r="G250" s="57">
        <f t="shared" si="37"/>
        <v>0</v>
      </c>
      <c r="H250" s="68">
        <v>2022</v>
      </c>
      <c r="I250" s="68" t="s">
        <v>60</v>
      </c>
      <c r="J250" s="68" t="s">
        <v>42</v>
      </c>
      <c r="K250" s="68">
        <v>0.2016</v>
      </c>
      <c r="L250" s="68">
        <v>9</v>
      </c>
    </row>
    <row r="251" spans="1:12" x14ac:dyDescent="0.25">
      <c r="A251" s="53" t="str">
        <f t="shared" si="31"/>
        <v>2022OctChinese Renminbi</v>
      </c>
      <c r="B251" s="57">
        <f t="shared" si="32"/>
        <v>0</v>
      </c>
      <c r="C251" s="57">
        <f t="shared" si="33"/>
        <v>0</v>
      </c>
      <c r="D251" s="57">
        <f t="shared" si="34"/>
        <v>0</v>
      </c>
      <c r="E251" s="57">
        <f t="shared" si="35"/>
        <v>0</v>
      </c>
      <c r="F251" s="57">
        <f t="shared" si="36"/>
        <v>0</v>
      </c>
      <c r="G251" s="57">
        <f t="shared" si="37"/>
        <v>0</v>
      </c>
      <c r="H251" s="68">
        <v>2022</v>
      </c>
      <c r="I251" s="68" t="s">
        <v>62</v>
      </c>
      <c r="J251" s="68" t="s">
        <v>42</v>
      </c>
      <c r="K251" s="68">
        <v>0.1943</v>
      </c>
      <c r="L251" s="68">
        <v>10</v>
      </c>
    </row>
    <row r="252" spans="1:12" x14ac:dyDescent="0.25">
      <c r="A252" s="53" t="str">
        <f t="shared" si="31"/>
        <v>2022NovChinese Renminbi</v>
      </c>
      <c r="B252" s="57">
        <f t="shared" si="32"/>
        <v>0</v>
      </c>
      <c r="C252" s="57">
        <f t="shared" si="33"/>
        <v>0</v>
      </c>
      <c r="D252" s="57">
        <f t="shared" si="34"/>
        <v>0</v>
      </c>
      <c r="E252" s="57">
        <f t="shared" si="35"/>
        <v>0</v>
      </c>
      <c r="F252" s="57">
        <f t="shared" si="36"/>
        <v>0</v>
      </c>
      <c r="G252" s="57">
        <f t="shared" si="37"/>
        <v>0</v>
      </c>
      <c r="H252" s="68">
        <v>2022</v>
      </c>
      <c r="I252" s="68" t="s">
        <v>65</v>
      </c>
      <c r="J252" s="68" t="s">
        <v>42</v>
      </c>
      <c r="K252" s="68">
        <v>0.19210000000000002</v>
      </c>
      <c r="L252" s="68">
        <v>11</v>
      </c>
    </row>
    <row r="253" spans="1:12" x14ac:dyDescent="0.25">
      <c r="A253" s="53" t="str">
        <f t="shared" si="31"/>
        <v>2022DecChinese Renminbi</v>
      </c>
      <c r="B253" s="57">
        <f t="shared" si="32"/>
        <v>0</v>
      </c>
      <c r="C253" s="57">
        <f t="shared" si="33"/>
        <v>0</v>
      </c>
      <c r="D253" s="57">
        <f t="shared" si="34"/>
        <v>0</v>
      </c>
      <c r="E253" s="57">
        <f t="shared" si="35"/>
        <v>0</v>
      </c>
      <c r="F253" s="57">
        <f t="shared" si="36"/>
        <v>0</v>
      </c>
      <c r="G253" s="57">
        <f t="shared" si="37"/>
        <v>0</v>
      </c>
      <c r="H253" s="68">
        <v>2022</v>
      </c>
      <c r="I253" s="68" t="s">
        <v>11</v>
      </c>
      <c r="J253" s="68" t="s">
        <v>42</v>
      </c>
      <c r="K253" s="68">
        <v>0.19329999999999997</v>
      </c>
      <c r="L253" s="68">
        <v>12</v>
      </c>
    </row>
    <row r="254" spans="1:12" x14ac:dyDescent="0.25">
      <c r="A254" s="53" t="str">
        <f t="shared" si="31"/>
        <v>2023JanChinese Renminbi</v>
      </c>
      <c r="B254" s="57">
        <f t="shared" si="32"/>
        <v>0</v>
      </c>
      <c r="C254" s="57">
        <f t="shared" si="33"/>
        <v>0</v>
      </c>
      <c r="D254" s="57">
        <f t="shared" si="34"/>
        <v>0</v>
      </c>
      <c r="E254" s="57">
        <f t="shared" si="35"/>
        <v>0</v>
      </c>
      <c r="F254" s="57">
        <f t="shared" si="36"/>
        <v>0</v>
      </c>
      <c r="G254" s="57">
        <f t="shared" si="37"/>
        <v>0</v>
      </c>
      <c r="H254" s="68">
        <v>2023</v>
      </c>
      <c r="I254" s="68" t="s">
        <v>8</v>
      </c>
      <c r="J254" s="68" t="s">
        <v>42</v>
      </c>
      <c r="K254" s="77">
        <v>0.19450000000000001</v>
      </c>
      <c r="L254" s="68">
        <v>1</v>
      </c>
    </row>
    <row r="255" spans="1:12" x14ac:dyDescent="0.25">
      <c r="A255" s="53" t="str">
        <f t="shared" si="31"/>
        <v>2023FebChinese Renminbi</v>
      </c>
      <c r="B255" s="57">
        <f t="shared" si="32"/>
        <v>0</v>
      </c>
      <c r="C255" s="57">
        <f t="shared" si="33"/>
        <v>0</v>
      </c>
      <c r="D255" s="57">
        <f t="shared" si="34"/>
        <v>0</v>
      </c>
      <c r="E255" s="57">
        <f t="shared" si="35"/>
        <v>0</v>
      </c>
      <c r="F255" s="57">
        <f t="shared" si="36"/>
        <v>0</v>
      </c>
      <c r="G255" s="57">
        <f t="shared" si="37"/>
        <v>0</v>
      </c>
      <c r="H255" s="68">
        <v>2023</v>
      </c>
      <c r="I255" s="68" t="s">
        <v>36</v>
      </c>
      <c r="J255" s="68" t="s">
        <v>42</v>
      </c>
      <c r="K255" s="77">
        <v>0.19440000000000002</v>
      </c>
      <c r="L255" s="68">
        <v>2</v>
      </c>
    </row>
    <row r="256" spans="1:12" x14ac:dyDescent="0.25">
      <c r="A256" s="53" t="str">
        <f t="shared" si="31"/>
        <v>2023MarChinese Renminbi</v>
      </c>
      <c r="B256" s="57">
        <f t="shared" si="32"/>
        <v>0</v>
      </c>
      <c r="C256" s="57">
        <f t="shared" si="33"/>
        <v>0</v>
      </c>
      <c r="D256" s="57">
        <f t="shared" si="34"/>
        <v>0</v>
      </c>
      <c r="E256" s="57">
        <f t="shared" si="35"/>
        <v>0</v>
      </c>
      <c r="F256" s="57">
        <f t="shared" si="36"/>
        <v>0</v>
      </c>
      <c r="G256" s="57">
        <f t="shared" si="37"/>
        <v>0</v>
      </c>
      <c r="H256" s="68">
        <v>2023</v>
      </c>
      <c r="I256" s="68" t="s">
        <v>40</v>
      </c>
      <c r="J256" s="68" t="s">
        <v>42</v>
      </c>
      <c r="K256" s="77">
        <v>0.19339999999999999</v>
      </c>
      <c r="L256" s="68">
        <v>3</v>
      </c>
    </row>
    <row r="257" spans="1:12" x14ac:dyDescent="0.25">
      <c r="A257" s="53" t="str">
        <f t="shared" si="31"/>
        <v>2023AprChinese Renminbi</v>
      </c>
      <c r="B257" s="57">
        <f t="shared" si="32"/>
        <v>0</v>
      </c>
      <c r="C257" s="57">
        <f t="shared" si="33"/>
        <v>0</v>
      </c>
      <c r="D257" s="57">
        <f t="shared" si="34"/>
        <v>0</v>
      </c>
      <c r="E257" s="57">
        <f t="shared" si="35"/>
        <v>0</v>
      </c>
      <c r="F257" s="57">
        <f t="shared" si="36"/>
        <v>0</v>
      </c>
      <c r="G257" s="57">
        <f t="shared" si="37"/>
        <v>0</v>
      </c>
      <c r="H257" s="68">
        <v>2023</v>
      </c>
      <c r="I257" s="68" t="s">
        <v>44</v>
      </c>
      <c r="J257" s="68" t="s">
        <v>42</v>
      </c>
      <c r="K257" s="77">
        <v>0.19289999999999999</v>
      </c>
      <c r="L257" s="68">
        <v>4</v>
      </c>
    </row>
    <row r="258" spans="1:12" x14ac:dyDescent="0.25">
      <c r="A258" s="53" t="str">
        <f t="shared" ref="A258:A321" si="38">CONCATENATE(H258,I258,J258)</f>
        <v>2023MayChinese Renminbi</v>
      </c>
      <c r="B258" s="57">
        <f t="shared" ref="B258:B321" si="39">IF($N$8=A258,1,0)</f>
        <v>0</v>
      </c>
      <c r="C258" s="57">
        <f t="shared" si="33"/>
        <v>0</v>
      </c>
      <c r="D258" s="57">
        <f t="shared" si="34"/>
        <v>0</v>
      </c>
      <c r="E258" s="57">
        <f t="shared" si="35"/>
        <v>0</v>
      </c>
      <c r="F258" s="57">
        <f t="shared" si="36"/>
        <v>0</v>
      </c>
      <c r="G258" s="57">
        <f t="shared" si="37"/>
        <v>0</v>
      </c>
      <c r="H258" s="68">
        <v>2023</v>
      </c>
      <c r="I258" s="68" t="s">
        <v>48</v>
      </c>
      <c r="J258" s="68" t="s">
        <v>42</v>
      </c>
      <c r="K258" s="77">
        <v>0.19059999999999999</v>
      </c>
      <c r="L258" s="68">
        <v>5</v>
      </c>
    </row>
    <row r="259" spans="1:12" x14ac:dyDescent="0.25">
      <c r="A259" s="53" t="str">
        <f t="shared" si="38"/>
        <v>2023JunChinese Renminbi</v>
      </c>
      <c r="B259" s="57">
        <f t="shared" si="39"/>
        <v>0</v>
      </c>
      <c r="C259" s="57">
        <f t="shared" si="33"/>
        <v>0</v>
      </c>
      <c r="D259" s="57">
        <f t="shared" si="34"/>
        <v>0</v>
      </c>
      <c r="E259" s="57">
        <f t="shared" si="35"/>
        <v>0</v>
      </c>
      <c r="F259" s="57">
        <f t="shared" si="36"/>
        <v>0</v>
      </c>
      <c r="G259" s="57">
        <f t="shared" si="37"/>
        <v>0</v>
      </c>
      <c r="H259" s="68">
        <v>2023</v>
      </c>
      <c r="I259" s="68" t="s">
        <v>52</v>
      </c>
      <c r="J259" s="68" t="s">
        <v>42</v>
      </c>
      <c r="K259" s="77">
        <v>0.187</v>
      </c>
      <c r="L259" s="68">
        <v>6</v>
      </c>
    </row>
    <row r="260" spans="1:12" x14ac:dyDescent="0.25">
      <c r="A260" s="53" t="str">
        <f t="shared" si="38"/>
        <v>2023JulChinese Renminbi</v>
      </c>
      <c r="B260" s="57">
        <f t="shared" si="39"/>
        <v>0</v>
      </c>
      <c r="C260" s="57">
        <f t="shared" ref="C260:C323" si="40">IF(A260=$N$10,1,0)</f>
        <v>0</v>
      </c>
      <c r="D260" s="57">
        <f t="shared" ref="D260:D323" si="41">SUM(B260:C260)</f>
        <v>0</v>
      </c>
      <c r="E260" s="57">
        <f t="shared" ref="E260:E323" si="42">IF(SUM(D260,E259)=1,1,0)</f>
        <v>0</v>
      </c>
      <c r="F260" s="57">
        <f t="shared" ref="F260:F323" si="43">MAX(D260:E260)</f>
        <v>0</v>
      </c>
      <c r="G260" s="57">
        <f t="shared" ref="G260:G323" si="44">IF(AND(F260=1,F259=1),G259+F260,F260)</f>
        <v>0</v>
      </c>
      <c r="H260" s="68">
        <v>2023</v>
      </c>
      <c r="I260" s="68" t="s">
        <v>56</v>
      </c>
      <c r="J260" s="68" t="s">
        <v>42</v>
      </c>
      <c r="K260" s="76">
        <v>0.18629999999999999</v>
      </c>
      <c r="L260" s="68">
        <v>7</v>
      </c>
    </row>
    <row r="261" spans="1:12" x14ac:dyDescent="0.25">
      <c r="A261" s="53" t="str">
        <f t="shared" si="38"/>
        <v>2023AugChinese Renminbi</v>
      </c>
      <c r="B261" s="57">
        <f t="shared" si="39"/>
        <v>0</v>
      </c>
      <c r="C261" s="57">
        <f t="shared" si="40"/>
        <v>0</v>
      </c>
      <c r="D261" s="57">
        <f t="shared" si="41"/>
        <v>0</v>
      </c>
      <c r="E261" s="57">
        <f t="shared" si="42"/>
        <v>0</v>
      </c>
      <c r="F261" s="57">
        <f t="shared" si="43"/>
        <v>0</v>
      </c>
      <c r="G261" s="57">
        <f t="shared" si="44"/>
        <v>0</v>
      </c>
      <c r="H261" s="68">
        <v>2023</v>
      </c>
      <c r="I261" s="68" t="s">
        <v>58</v>
      </c>
      <c r="J261" s="68" t="s">
        <v>42</v>
      </c>
      <c r="K261" s="76">
        <v>0.1852</v>
      </c>
      <c r="L261" s="68">
        <v>8</v>
      </c>
    </row>
    <row r="262" spans="1:12" x14ac:dyDescent="0.25">
      <c r="A262" s="53" t="str">
        <f t="shared" si="38"/>
        <v>2023SepChinese Renminbi</v>
      </c>
      <c r="B262" s="57">
        <f t="shared" si="39"/>
        <v>0</v>
      </c>
      <c r="C262" s="57">
        <f t="shared" si="40"/>
        <v>0</v>
      </c>
      <c r="D262" s="57">
        <f t="shared" si="41"/>
        <v>0</v>
      </c>
      <c r="E262" s="57">
        <f t="shared" si="42"/>
        <v>0</v>
      </c>
      <c r="F262" s="57">
        <f t="shared" si="43"/>
        <v>0</v>
      </c>
      <c r="G262" s="57">
        <f t="shared" si="44"/>
        <v>0</v>
      </c>
      <c r="H262" s="68">
        <v>2023</v>
      </c>
      <c r="I262" s="68" t="s">
        <v>60</v>
      </c>
      <c r="J262" s="68" t="s">
        <v>42</v>
      </c>
      <c r="K262" s="76">
        <v>0.18690000000000001</v>
      </c>
      <c r="L262" s="68">
        <v>9</v>
      </c>
    </row>
    <row r="263" spans="1:12" x14ac:dyDescent="0.25">
      <c r="A263" s="53" t="str">
        <f t="shared" si="38"/>
        <v>2023OctChinese Renminbi</v>
      </c>
      <c r="B263" s="57">
        <f t="shared" si="39"/>
        <v>0</v>
      </c>
      <c r="C263" s="57">
        <f t="shared" si="40"/>
        <v>0</v>
      </c>
      <c r="D263" s="57">
        <f t="shared" si="41"/>
        <v>0</v>
      </c>
      <c r="E263" s="57">
        <f t="shared" si="42"/>
        <v>0</v>
      </c>
      <c r="F263" s="57">
        <f t="shared" si="43"/>
        <v>0</v>
      </c>
      <c r="G263" s="57">
        <f t="shared" si="44"/>
        <v>0</v>
      </c>
      <c r="H263" s="68">
        <v>2023</v>
      </c>
      <c r="I263" s="68" t="s">
        <v>62</v>
      </c>
      <c r="J263" s="68" t="s">
        <v>42</v>
      </c>
      <c r="K263" s="76">
        <v>0.18679999999999999</v>
      </c>
      <c r="L263" s="68">
        <v>10</v>
      </c>
    </row>
    <row r="264" spans="1:12" x14ac:dyDescent="0.25">
      <c r="A264" s="53" t="str">
        <f t="shared" si="38"/>
        <v>2023NovChinese Renminbi</v>
      </c>
      <c r="B264" s="57">
        <f t="shared" si="39"/>
        <v>0</v>
      </c>
      <c r="C264" s="57">
        <f t="shared" si="40"/>
        <v>0</v>
      </c>
      <c r="D264" s="57">
        <f t="shared" si="41"/>
        <v>0</v>
      </c>
      <c r="E264" s="57">
        <f t="shared" si="42"/>
        <v>0</v>
      </c>
      <c r="F264" s="57">
        <f t="shared" si="43"/>
        <v>0</v>
      </c>
      <c r="G264" s="57">
        <f t="shared" si="44"/>
        <v>0</v>
      </c>
      <c r="H264" s="68">
        <v>2023</v>
      </c>
      <c r="I264" s="68" t="s">
        <v>65</v>
      </c>
      <c r="J264" s="68" t="s">
        <v>42</v>
      </c>
      <c r="K264" s="76">
        <v>0.18690000000000001</v>
      </c>
      <c r="L264" s="68">
        <v>11</v>
      </c>
    </row>
    <row r="265" spans="1:12" x14ac:dyDescent="0.25">
      <c r="A265" s="53" t="str">
        <f t="shared" si="38"/>
        <v>2023DecChinese Renminbi</v>
      </c>
      <c r="B265" s="57">
        <f t="shared" si="39"/>
        <v>0</v>
      </c>
      <c r="C265" s="57">
        <f t="shared" si="40"/>
        <v>0</v>
      </c>
      <c r="D265" s="57">
        <f t="shared" si="41"/>
        <v>0</v>
      </c>
      <c r="E265" s="57">
        <f t="shared" si="42"/>
        <v>0</v>
      </c>
      <c r="F265" s="57">
        <f t="shared" si="43"/>
        <v>0</v>
      </c>
      <c r="G265" s="57">
        <f t="shared" si="44"/>
        <v>0</v>
      </c>
      <c r="H265" s="68">
        <v>2023</v>
      </c>
      <c r="I265" s="68" t="s">
        <v>11</v>
      </c>
      <c r="J265" s="68" t="s">
        <v>42</v>
      </c>
      <c r="K265" s="76">
        <v>0.18579999999999999</v>
      </c>
      <c r="L265" s="68">
        <v>12</v>
      </c>
    </row>
    <row r="266" spans="1:12" x14ac:dyDescent="0.25">
      <c r="A266" s="53" t="str">
        <f t="shared" si="38"/>
        <v>2024JanChinese Renminbi</v>
      </c>
      <c r="B266" s="57">
        <f t="shared" si="39"/>
        <v>0</v>
      </c>
      <c r="C266" s="57">
        <f t="shared" si="40"/>
        <v>0</v>
      </c>
      <c r="D266" s="57">
        <f t="shared" si="41"/>
        <v>0</v>
      </c>
      <c r="E266" s="57">
        <f t="shared" si="42"/>
        <v>0</v>
      </c>
      <c r="F266" s="57">
        <f t="shared" si="43"/>
        <v>0</v>
      </c>
      <c r="G266" s="57">
        <f t="shared" si="44"/>
        <v>0</v>
      </c>
      <c r="H266" s="68">
        <v>2024</v>
      </c>
      <c r="I266" s="68" t="s">
        <v>8</v>
      </c>
      <c r="J266" s="68" t="s">
        <v>42</v>
      </c>
      <c r="K266" s="76">
        <v>0.1867</v>
      </c>
      <c r="L266" s="68">
        <v>1</v>
      </c>
    </row>
    <row r="267" spans="1:12" x14ac:dyDescent="0.25">
      <c r="A267" s="53" t="str">
        <f t="shared" si="38"/>
        <v>2024FebChinese Renminbi</v>
      </c>
      <c r="B267" s="57">
        <f t="shared" si="39"/>
        <v>0</v>
      </c>
      <c r="C267" s="57">
        <f t="shared" si="40"/>
        <v>0</v>
      </c>
      <c r="D267" s="57">
        <f t="shared" si="41"/>
        <v>0</v>
      </c>
      <c r="E267" s="57">
        <f t="shared" si="42"/>
        <v>0</v>
      </c>
      <c r="F267" s="57">
        <f t="shared" si="43"/>
        <v>0</v>
      </c>
      <c r="G267" s="57">
        <f t="shared" si="44"/>
        <v>0</v>
      </c>
      <c r="H267" s="68">
        <v>2024</v>
      </c>
      <c r="I267" s="68" t="s">
        <v>36</v>
      </c>
      <c r="J267" s="68" t="s">
        <v>42</v>
      </c>
      <c r="K267" s="76">
        <v>0.18690000000000001</v>
      </c>
      <c r="L267" s="68">
        <v>2</v>
      </c>
    </row>
    <row r="268" spans="1:12" x14ac:dyDescent="0.25">
      <c r="A268" s="53" t="str">
        <f t="shared" si="38"/>
        <v>2024MarChinese Renminbi</v>
      </c>
      <c r="B268" s="57">
        <f t="shared" si="39"/>
        <v>0</v>
      </c>
      <c r="C268" s="57">
        <f t="shared" si="40"/>
        <v>0</v>
      </c>
      <c r="D268" s="57">
        <f t="shared" si="41"/>
        <v>0</v>
      </c>
      <c r="E268" s="57">
        <f t="shared" si="42"/>
        <v>0</v>
      </c>
      <c r="F268" s="57">
        <f t="shared" si="43"/>
        <v>0</v>
      </c>
      <c r="G268" s="57">
        <f t="shared" si="44"/>
        <v>0</v>
      </c>
      <c r="H268" s="68">
        <v>2024</v>
      </c>
      <c r="I268" s="68" t="s">
        <v>40</v>
      </c>
      <c r="J268" s="68" t="s">
        <v>42</v>
      </c>
      <c r="K268" s="76">
        <v>0.1865</v>
      </c>
      <c r="L268" s="68">
        <v>3</v>
      </c>
    </row>
    <row r="269" spans="1:12" x14ac:dyDescent="0.25">
      <c r="A269" s="53" t="str">
        <f t="shared" si="38"/>
        <v>2024AprChinese Renminbi</v>
      </c>
      <c r="B269" s="57">
        <f t="shared" si="39"/>
        <v>0</v>
      </c>
      <c r="C269" s="57">
        <f t="shared" si="40"/>
        <v>0</v>
      </c>
      <c r="D269" s="57">
        <f t="shared" si="41"/>
        <v>0</v>
      </c>
      <c r="E269" s="57">
        <f t="shared" si="42"/>
        <v>0</v>
      </c>
      <c r="F269" s="57">
        <f t="shared" si="43"/>
        <v>0</v>
      </c>
      <c r="G269" s="57">
        <f t="shared" si="44"/>
        <v>0</v>
      </c>
      <c r="H269" s="68">
        <v>2024</v>
      </c>
      <c r="I269" s="68" t="s">
        <v>44</v>
      </c>
      <c r="J269" s="68" t="s">
        <v>42</v>
      </c>
      <c r="K269" s="76">
        <v>0.18789999999999998</v>
      </c>
      <c r="L269" s="68">
        <v>4</v>
      </c>
    </row>
    <row r="270" spans="1:12" x14ac:dyDescent="0.25">
      <c r="A270" s="53" t="str">
        <f t="shared" si="38"/>
        <v>2024MayChinese Renminbi</v>
      </c>
      <c r="B270" s="57">
        <f t="shared" si="39"/>
        <v>0</v>
      </c>
      <c r="C270" s="57">
        <f t="shared" si="40"/>
        <v>0</v>
      </c>
      <c r="D270" s="57">
        <f t="shared" si="41"/>
        <v>0</v>
      </c>
      <c r="E270" s="57">
        <f t="shared" si="42"/>
        <v>0</v>
      </c>
      <c r="F270" s="57">
        <f t="shared" si="43"/>
        <v>0</v>
      </c>
      <c r="G270" s="57">
        <f t="shared" si="44"/>
        <v>0</v>
      </c>
      <c r="H270" s="68">
        <v>2024</v>
      </c>
      <c r="I270" s="68" t="s">
        <v>48</v>
      </c>
      <c r="J270" s="68" t="s">
        <v>42</v>
      </c>
      <c r="K270" s="76">
        <v>0.1865</v>
      </c>
      <c r="L270" s="68">
        <v>5</v>
      </c>
    </row>
    <row r="271" spans="1:12" x14ac:dyDescent="0.25">
      <c r="A271" s="53" t="str">
        <f t="shared" si="38"/>
        <v>2024JunChinese Renminbi</v>
      </c>
      <c r="B271" s="57">
        <f t="shared" si="39"/>
        <v>0</v>
      </c>
      <c r="C271" s="57">
        <f t="shared" si="40"/>
        <v>0</v>
      </c>
      <c r="D271" s="57">
        <f t="shared" si="41"/>
        <v>0</v>
      </c>
      <c r="E271" s="57">
        <f t="shared" si="42"/>
        <v>0</v>
      </c>
      <c r="F271" s="57">
        <f t="shared" si="43"/>
        <v>0</v>
      </c>
      <c r="G271" s="57">
        <f t="shared" si="44"/>
        <v>0</v>
      </c>
      <c r="H271" s="68">
        <v>2024</v>
      </c>
      <c r="I271" s="68" t="s">
        <v>52</v>
      </c>
      <c r="J271" s="68" t="s">
        <v>42</v>
      </c>
      <c r="K271" s="76">
        <v>0.18690000000000001</v>
      </c>
      <c r="L271" s="68">
        <v>6</v>
      </c>
    </row>
    <row r="272" spans="1:12" x14ac:dyDescent="0.25">
      <c r="A272" s="53" t="str">
        <f t="shared" si="38"/>
        <v>2024JulChinese Renminbi</v>
      </c>
      <c r="B272" s="57">
        <f t="shared" si="39"/>
        <v>0</v>
      </c>
      <c r="C272" s="57">
        <f t="shared" si="40"/>
        <v>0</v>
      </c>
      <c r="D272" s="57">
        <f t="shared" si="41"/>
        <v>0</v>
      </c>
      <c r="E272" s="57">
        <f t="shared" si="42"/>
        <v>0</v>
      </c>
      <c r="F272" s="57">
        <f t="shared" si="43"/>
        <v>0</v>
      </c>
      <c r="G272" s="57">
        <f t="shared" si="44"/>
        <v>0</v>
      </c>
      <c r="H272" s="68">
        <v>2024</v>
      </c>
      <c r="I272" s="68" t="s">
        <v>56</v>
      </c>
      <c r="J272" s="68" t="s">
        <v>42</v>
      </c>
      <c r="K272" s="76">
        <v>0.1857</v>
      </c>
      <c r="L272" s="68">
        <v>7</v>
      </c>
    </row>
    <row r="273" spans="1:12" x14ac:dyDescent="0.25">
      <c r="A273" s="53" t="str">
        <f t="shared" si="38"/>
        <v>2024AugChinese Renminbi</v>
      </c>
      <c r="B273" s="57">
        <f t="shared" si="39"/>
        <v>0</v>
      </c>
      <c r="C273" s="57">
        <f t="shared" si="40"/>
        <v>0</v>
      </c>
      <c r="D273" s="57">
        <f t="shared" si="41"/>
        <v>0</v>
      </c>
      <c r="E273" s="57">
        <f t="shared" si="42"/>
        <v>0</v>
      </c>
      <c r="F273" s="57">
        <f t="shared" si="43"/>
        <v>0</v>
      </c>
      <c r="G273" s="57">
        <f t="shared" si="44"/>
        <v>0</v>
      </c>
      <c r="H273" s="68">
        <v>2024</v>
      </c>
      <c r="I273" s="68" t="s">
        <v>58</v>
      </c>
      <c r="J273" s="68" t="s">
        <v>42</v>
      </c>
      <c r="K273" s="76">
        <v>0.1837</v>
      </c>
      <c r="L273" s="68">
        <v>8</v>
      </c>
    </row>
    <row r="274" spans="1:12" x14ac:dyDescent="0.25">
      <c r="A274" s="53" t="str">
        <f t="shared" si="38"/>
        <v>2024SepChinese Renminbi</v>
      </c>
      <c r="B274" s="57">
        <f t="shared" si="39"/>
        <v>0</v>
      </c>
      <c r="C274" s="57">
        <f t="shared" si="40"/>
        <v>0</v>
      </c>
      <c r="D274" s="57">
        <f t="shared" si="41"/>
        <v>0</v>
      </c>
      <c r="E274" s="57">
        <f t="shared" si="42"/>
        <v>0</v>
      </c>
      <c r="F274" s="57">
        <f t="shared" si="43"/>
        <v>0</v>
      </c>
      <c r="G274" s="57">
        <f t="shared" si="44"/>
        <v>0</v>
      </c>
      <c r="H274" s="68">
        <v>2024</v>
      </c>
      <c r="I274" s="68" t="s">
        <v>60</v>
      </c>
      <c r="J274" s="68" t="s">
        <v>42</v>
      </c>
      <c r="K274" s="76">
        <v>0.18260000000000001</v>
      </c>
      <c r="L274" s="68">
        <v>9</v>
      </c>
    </row>
    <row r="275" spans="1:12" x14ac:dyDescent="0.25">
      <c r="A275" s="53" t="str">
        <f t="shared" si="38"/>
        <v>2024OctChinese Renminbi</v>
      </c>
      <c r="B275" s="57">
        <f t="shared" si="39"/>
        <v>0</v>
      </c>
      <c r="C275" s="57">
        <f t="shared" si="40"/>
        <v>0</v>
      </c>
      <c r="D275" s="57">
        <f t="shared" si="41"/>
        <v>0</v>
      </c>
      <c r="E275" s="57">
        <f t="shared" si="42"/>
        <v>0</v>
      </c>
      <c r="F275" s="57">
        <f t="shared" si="43"/>
        <v>0</v>
      </c>
      <c r="G275" s="57">
        <f t="shared" si="44"/>
        <v>0</v>
      </c>
      <c r="H275" s="68">
        <v>2024</v>
      </c>
      <c r="I275" s="68" t="s">
        <v>62</v>
      </c>
      <c r="J275" s="68" t="s">
        <v>42</v>
      </c>
      <c r="K275" s="76">
        <v>0.1857</v>
      </c>
      <c r="L275" s="68">
        <v>10</v>
      </c>
    </row>
    <row r="276" spans="1:12" x14ac:dyDescent="0.25">
      <c r="A276" s="53" t="str">
        <f t="shared" si="38"/>
        <v>2024NovChinese Renminbi</v>
      </c>
      <c r="B276" s="57">
        <f t="shared" si="39"/>
        <v>0</v>
      </c>
      <c r="C276" s="57">
        <f t="shared" si="40"/>
        <v>0</v>
      </c>
      <c r="D276" s="57">
        <f t="shared" si="41"/>
        <v>0</v>
      </c>
      <c r="E276" s="57">
        <f t="shared" si="42"/>
        <v>0</v>
      </c>
      <c r="F276" s="57">
        <f t="shared" si="43"/>
        <v>0</v>
      </c>
      <c r="G276" s="57">
        <f t="shared" si="44"/>
        <v>0</v>
      </c>
      <c r="H276" s="68">
        <v>2024</v>
      </c>
      <c r="I276" s="68" t="s">
        <v>65</v>
      </c>
      <c r="J276" s="68" t="s">
        <v>42</v>
      </c>
      <c r="K276" s="76">
        <v>0.18510000000000001</v>
      </c>
      <c r="L276" s="68">
        <v>11</v>
      </c>
    </row>
    <row r="277" spans="1:12" x14ac:dyDescent="0.25">
      <c r="A277" s="53" t="str">
        <f t="shared" si="38"/>
        <v>2024DecChinese Renminbi</v>
      </c>
      <c r="B277" s="57">
        <f t="shared" si="39"/>
        <v>0</v>
      </c>
      <c r="C277" s="57">
        <f t="shared" si="40"/>
        <v>0</v>
      </c>
      <c r="D277" s="57">
        <f t="shared" si="41"/>
        <v>0</v>
      </c>
      <c r="E277" s="57">
        <f t="shared" si="42"/>
        <v>0</v>
      </c>
      <c r="F277" s="57">
        <f t="shared" si="43"/>
        <v>0</v>
      </c>
      <c r="G277" s="57">
        <f t="shared" si="44"/>
        <v>0</v>
      </c>
      <c r="H277" s="68">
        <v>2024</v>
      </c>
      <c r="I277" s="68" t="s">
        <v>11</v>
      </c>
      <c r="J277" s="68" t="s">
        <v>42</v>
      </c>
      <c r="K277" s="68">
        <v>0.18640000000000001</v>
      </c>
      <c r="L277" s="68">
        <v>12</v>
      </c>
    </row>
    <row r="278" spans="1:12" x14ac:dyDescent="0.25">
      <c r="A278" s="53" t="str">
        <f t="shared" si="38"/>
        <v>2025JanChinese Renminbi</v>
      </c>
      <c r="B278" s="57">
        <f t="shared" si="39"/>
        <v>0</v>
      </c>
      <c r="C278" s="57">
        <f t="shared" si="40"/>
        <v>0</v>
      </c>
      <c r="D278" s="57">
        <f t="shared" si="41"/>
        <v>0</v>
      </c>
      <c r="E278" s="57">
        <f t="shared" si="42"/>
        <v>0</v>
      </c>
      <c r="F278" s="57">
        <f t="shared" si="43"/>
        <v>0</v>
      </c>
      <c r="G278" s="57">
        <f t="shared" si="44"/>
        <v>0</v>
      </c>
      <c r="H278" s="68">
        <v>2025</v>
      </c>
      <c r="I278" s="68" t="s">
        <v>8</v>
      </c>
      <c r="J278" s="68" t="s">
        <v>42</v>
      </c>
      <c r="K278" s="76">
        <v>0.18690000000000001</v>
      </c>
      <c r="L278" s="68">
        <v>1</v>
      </c>
    </row>
    <row r="279" spans="1:12" x14ac:dyDescent="0.25">
      <c r="A279" s="53" t="str">
        <f t="shared" si="38"/>
        <v>2025FebChinese Renminbi</v>
      </c>
      <c r="B279" s="57">
        <f t="shared" si="39"/>
        <v>0</v>
      </c>
      <c r="C279" s="57">
        <f t="shared" si="40"/>
        <v>0</v>
      </c>
      <c r="D279" s="57">
        <f t="shared" si="41"/>
        <v>0</v>
      </c>
      <c r="E279" s="57">
        <f t="shared" si="42"/>
        <v>0</v>
      </c>
      <c r="F279" s="57">
        <f t="shared" si="43"/>
        <v>0</v>
      </c>
      <c r="G279" s="57">
        <f t="shared" si="44"/>
        <v>0</v>
      </c>
      <c r="H279" s="68">
        <v>2025</v>
      </c>
      <c r="I279" s="68" t="s">
        <v>36</v>
      </c>
      <c r="J279" s="68" t="s">
        <v>42</v>
      </c>
      <c r="K279" s="76">
        <v>0.1852</v>
      </c>
      <c r="L279" s="68">
        <v>2</v>
      </c>
    </row>
    <row r="280" spans="1:12" x14ac:dyDescent="0.25">
      <c r="A280" s="53" t="str">
        <f t="shared" si="38"/>
        <v>2025MarChinese Renminbi</v>
      </c>
      <c r="B280" s="57">
        <f t="shared" si="39"/>
        <v>0</v>
      </c>
      <c r="C280" s="57">
        <f t="shared" si="40"/>
        <v>0</v>
      </c>
      <c r="D280" s="57">
        <f t="shared" si="41"/>
        <v>0</v>
      </c>
      <c r="E280" s="57">
        <f t="shared" si="42"/>
        <v>0</v>
      </c>
      <c r="F280" s="57">
        <f t="shared" si="43"/>
        <v>0</v>
      </c>
      <c r="G280" s="57">
        <f t="shared" si="44"/>
        <v>0</v>
      </c>
      <c r="H280" s="68">
        <v>2025</v>
      </c>
      <c r="I280" s="68" t="s">
        <v>40</v>
      </c>
      <c r="J280" s="68" t="s">
        <v>42</v>
      </c>
      <c r="K280" s="76">
        <v>0.18460000000000001</v>
      </c>
      <c r="L280" s="68">
        <v>3</v>
      </c>
    </row>
    <row r="281" spans="1:12" x14ac:dyDescent="0.25">
      <c r="A281" s="53" t="str">
        <f t="shared" si="38"/>
        <v>2025AprChinese Renminbi</v>
      </c>
      <c r="B281" s="57">
        <f t="shared" si="39"/>
        <v>0</v>
      </c>
      <c r="C281" s="57">
        <f t="shared" si="40"/>
        <v>0</v>
      </c>
      <c r="D281" s="57">
        <f t="shared" si="41"/>
        <v>0</v>
      </c>
      <c r="E281" s="57">
        <f t="shared" si="42"/>
        <v>0</v>
      </c>
      <c r="F281" s="57">
        <f t="shared" si="43"/>
        <v>0</v>
      </c>
      <c r="G281" s="57">
        <f t="shared" si="44"/>
        <v>0</v>
      </c>
      <c r="H281" s="68">
        <v>2025</v>
      </c>
      <c r="I281" s="68" t="s">
        <v>44</v>
      </c>
      <c r="J281" s="68" t="s">
        <v>42</v>
      </c>
      <c r="K281" s="76">
        <v>0.17989999999999998</v>
      </c>
      <c r="L281" s="68">
        <v>4</v>
      </c>
    </row>
    <row r="282" spans="1:12" x14ac:dyDescent="0.25">
      <c r="A282" s="53" t="str">
        <f t="shared" si="38"/>
        <v>2025MayChinese Renminbi</v>
      </c>
      <c r="B282" s="57">
        <f t="shared" si="39"/>
        <v>0</v>
      </c>
      <c r="C282" s="57">
        <f t="shared" si="40"/>
        <v>0</v>
      </c>
      <c r="D282" s="57">
        <f t="shared" si="41"/>
        <v>0</v>
      </c>
      <c r="E282" s="57">
        <f t="shared" si="42"/>
        <v>0</v>
      </c>
      <c r="F282" s="57">
        <f t="shared" si="43"/>
        <v>0</v>
      </c>
      <c r="G282" s="57">
        <f t="shared" si="44"/>
        <v>0</v>
      </c>
      <c r="H282" s="68">
        <v>2025</v>
      </c>
      <c r="I282" s="68" t="s">
        <v>48</v>
      </c>
      <c r="J282" s="68" t="s">
        <v>42</v>
      </c>
      <c r="K282" s="76">
        <v>0.17929999999999999</v>
      </c>
      <c r="L282" s="68">
        <v>5</v>
      </c>
    </row>
    <row r="283" spans="1:12" x14ac:dyDescent="0.25">
      <c r="A283" s="53" t="str">
        <f t="shared" si="38"/>
        <v>2025JunChinese Renminbi</v>
      </c>
      <c r="B283" s="57">
        <f t="shared" si="39"/>
        <v>0</v>
      </c>
      <c r="C283" s="57">
        <f t="shared" si="40"/>
        <v>0</v>
      </c>
      <c r="D283" s="57">
        <f t="shared" si="41"/>
        <v>0</v>
      </c>
      <c r="E283" s="57">
        <f t="shared" si="42"/>
        <v>0</v>
      </c>
      <c r="F283" s="57">
        <f t="shared" si="43"/>
        <v>0</v>
      </c>
      <c r="G283" s="57">
        <f t="shared" si="44"/>
        <v>0</v>
      </c>
      <c r="H283" s="68">
        <v>2025</v>
      </c>
      <c r="I283" s="68" t="s">
        <v>52</v>
      </c>
      <c r="J283" s="68" t="s">
        <v>42</v>
      </c>
      <c r="K283" s="76">
        <v>0.17809999999999998</v>
      </c>
      <c r="L283" s="68">
        <v>6</v>
      </c>
    </row>
    <row r="284" spans="1:12" x14ac:dyDescent="0.25">
      <c r="A284" s="53" t="str">
        <f t="shared" si="38"/>
        <v>2025JulChinese Renminbi</v>
      </c>
      <c r="B284" s="57">
        <f t="shared" si="39"/>
        <v>0</v>
      </c>
      <c r="C284" s="57">
        <f t="shared" si="40"/>
        <v>0</v>
      </c>
      <c r="D284" s="57">
        <f t="shared" si="41"/>
        <v>0</v>
      </c>
      <c r="E284" s="57">
        <f t="shared" si="42"/>
        <v>0</v>
      </c>
      <c r="F284" s="57">
        <f t="shared" si="43"/>
        <v>0</v>
      </c>
      <c r="G284" s="57">
        <f t="shared" si="44"/>
        <v>0</v>
      </c>
      <c r="H284" s="68">
        <v>2025</v>
      </c>
      <c r="I284" s="68" t="s">
        <v>56</v>
      </c>
      <c r="J284" s="68" t="s">
        <v>42</v>
      </c>
      <c r="K284" s="76">
        <v>0.18</v>
      </c>
      <c r="L284" s="68">
        <v>7</v>
      </c>
    </row>
    <row r="285" spans="1:12" x14ac:dyDescent="0.25">
      <c r="A285" s="53" t="str">
        <f t="shared" si="38"/>
        <v>2025AugChinese Renminbi</v>
      </c>
      <c r="B285" s="57">
        <f t="shared" si="39"/>
        <v>0</v>
      </c>
      <c r="C285" s="57">
        <f t="shared" si="40"/>
        <v>0</v>
      </c>
      <c r="D285" s="57">
        <f t="shared" si="41"/>
        <v>0</v>
      </c>
      <c r="E285" s="57">
        <f t="shared" si="42"/>
        <v>0</v>
      </c>
      <c r="F285" s="57">
        <f t="shared" si="43"/>
        <v>0</v>
      </c>
      <c r="G285" s="57">
        <f t="shared" si="44"/>
        <v>0</v>
      </c>
      <c r="H285" s="68">
        <v>2025</v>
      </c>
      <c r="I285" s="68" t="s">
        <v>58</v>
      </c>
      <c r="J285" s="68" t="s">
        <v>42</v>
      </c>
      <c r="K285" s="76">
        <v>0.18</v>
      </c>
      <c r="L285" s="68">
        <v>8</v>
      </c>
    </row>
    <row r="286" spans="1:12" x14ac:dyDescent="0.25">
      <c r="A286" s="53" t="str">
        <f t="shared" si="38"/>
        <v>2025SepChinese Renminbi</v>
      </c>
      <c r="B286" s="57">
        <f t="shared" si="39"/>
        <v>0</v>
      </c>
      <c r="C286" s="57">
        <f t="shared" si="40"/>
        <v>0</v>
      </c>
      <c r="D286" s="57">
        <f t="shared" si="41"/>
        <v>0</v>
      </c>
      <c r="E286" s="57">
        <f t="shared" si="42"/>
        <v>0</v>
      </c>
      <c r="F286" s="57">
        <f t="shared" si="43"/>
        <v>0</v>
      </c>
      <c r="G286" s="57">
        <f t="shared" si="44"/>
        <v>0</v>
      </c>
      <c r="H286" s="68">
        <v>2025</v>
      </c>
      <c r="I286" s="68" t="s">
        <v>60</v>
      </c>
      <c r="J286" s="68" t="s">
        <v>42</v>
      </c>
      <c r="K286" s="76">
        <v>0.1812</v>
      </c>
      <c r="L286" s="68">
        <v>9</v>
      </c>
    </row>
    <row r="287" spans="1:12" x14ac:dyDescent="0.25">
      <c r="A287" s="53" t="str">
        <f t="shared" si="38"/>
        <v>2025OctChinese Renminbi</v>
      </c>
      <c r="B287" s="57">
        <f t="shared" si="39"/>
        <v>0</v>
      </c>
      <c r="C287" s="57">
        <f t="shared" si="40"/>
        <v>0</v>
      </c>
      <c r="D287" s="57">
        <f t="shared" si="41"/>
        <v>0</v>
      </c>
      <c r="E287" s="57">
        <f t="shared" si="42"/>
        <v>0</v>
      </c>
      <c r="F287" s="57">
        <f t="shared" si="43"/>
        <v>0</v>
      </c>
      <c r="G287" s="57">
        <f t="shared" si="44"/>
        <v>0</v>
      </c>
      <c r="H287" s="68">
        <v>2025</v>
      </c>
      <c r="I287" s="68" t="s">
        <v>62</v>
      </c>
      <c r="J287" s="68" t="s">
        <v>42</v>
      </c>
      <c r="K287" s="76">
        <v>0.18280000000000002</v>
      </c>
      <c r="L287" s="68">
        <v>10</v>
      </c>
    </row>
    <row r="288" spans="1:12" x14ac:dyDescent="0.25">
      <c r="A288" s="53" t="str">
        <f t="shared" si="38"/>
        <v>2025NovChinese Renminbi</v>
      </c>
      <c r="B288" s="57">
        <f t="shared" si="39"/>
        <v>0</v>
      </c>
      <c r="C288" s="57">
        <f t="shared" si="40"/>
        <v>0</v>
      </c>
      <c r="D288" s="57">
        <f t="shared" si="41"/>
        <v>0</v>
      </c>
      <c r="E288" s="57">
        <f t="shared" si="42"/>
        <v>0</v>
      </c>
      <c r="F288" s="57">
        <f t="shared" si="43"/>
        <v>0</v>
      </c>
      <c r="G288" s="57">
        <f t="shared" si="44"/>
        <v>0</v>
      </c>
      <c r="H288" s="68">
        <v>2025</v>
      </c>
      <c r="I288" s="68" t="s">
        <v>65</v>
      </c>
      <c r="J288" s="68" t="s">
        <v>42</v>
      </c>
      <c r="K288" s="76">
        <v>0.1832</v>
      </c>
      <c r="L288" s="68">
        <v>11</v>
      </c>
    </row>
    <row r="289" spans="1:12" x14ac:dyDescent="0.25">
      <c r="A289" s="53" t="str">
        <f t="shared" si="38"/>
        <v>2025DecChinese Renminbi</v>
      </c>
      <c r="B289" s="57">
        <f t="shared" si="39"/>
        <v>0</v>
      </c>
      <c r="C289" s="57">
        <f t="shared" si="40"/>
        <v>0</v>
      </c>
      <c r="D289" s="57">
        <f t="shared" si="41"/>
        <v>0</v>
      </c>
      <c r="E289" s="57">
        <f t="shared" si="42"/>
        <v>0</v>
      </c>
      <c r="F289" s="57">
        <f t="shared" si="43"/>
        <v>0</v>
      </c>
      <c r="G289" s="57">
        <f t="shared" si="44"/>
        <v>0</v>
      </c>
      <c r="H289" s="68">
        <v>2025</v>
      </c>
      <c r="I289" s="68" t="s">
        <v>11</v>
      </c>
      <c r="J289" s="68" t="s">
        <v>42</v>
      </c>
      <c r="K289" s="76">
        <v>0.1837</v>
      </c>
      <c r="L289" s="68">
        <v>12</v>
      </c>
    </row>
    <row r="290" spans="1:12" x14ac:dyDescent="0.25">
      <c r="A290" s="53" t="str">
        <f t="shared" si="38"/>
        <v>2018JanEuro</v>
      </c>
      <c r="B290" s="57">
        <f t="shared" si="39"/>
        <v>0</v>
      </c>
      <c r="C290" s="57">
        <f t="shared" si="40"/>
        <v>0</v>
      </c>
      <c r="D290" s="57">
        <f t="shared" si="41"/>
        <v>0</v>
      </c>
      <c r="E290" s="57">
        <f t="shared" si="42"/>
        <v>0</v>
      </c>
      <c r="F290" s="57">
        <f t="shared" si="43"/>
        <v>0</v>
      </c>
      <c r="G290" s="57">
        <f t="shared" si="44"/>
        <v>0</v>
      </c>
      <c r="H290" s="68">
        <v>2018</v>
      </c>
      <c r="I290" s="68" t="s">
        <v>8</v>
      </c>
      <c r="J290" s="68" t="s">
        <v>46</v>
      </c>
      <c r="K290" s="70">
        <v>1.6272</v>
      </c>
      <c r="L290" s="68">
        <v>1</v>
      </c>
    </row>
    <row r="291" spans="1:12" x14ac:dyDescent="0.25">
      <c r="A291" s="53" t="str">
        <f t="shared" si="38"/>
        <v>2018FebEuro</v>
      </c>
      <c r="B291" s="57">
        <f t="shared" si="39"/>
        <v>0</v>
      </c>
      <c r="C291" s="57">
        <f t="shared" si="40"/>
        <v>0</v>
      </c>
      <c r="D291" s="57">
        <f t="shared" si="41"/>
        <v>0</v>
      </c>
      <c r="E291" s="57">
        <f t="shared" si="42"/>
        <v>0</v>
      </c>
      <c r="F291" s="57">
        <f t="shared" si="43"/>
        <v>0</v>
      </c>
      <c r="G291" s="57">
        <f t="shared" si="44"/>
        <v>0</v>
      </c>
      <c r="H291" s="68">
        <v>2018</v>
      </c>
      <c r="I291" s="68" t="s">
        <v>36</v>
      </c>
      <c r="J291" s="68" t="s">
        <v>46</v>
      </c>
      <c r="K291" s="70">
        <v>1.6206</v>
      </c>
      <c r="L291" s="68">
        <v>2</v>
      </c>
    </row>
    <row r="292" spans="1:12" x14ac:dyDescent="0.25">
      <c r="A292" s="53" t="str">
        <f t="shared" si="38"/>
        <v>2018MarEuro</v>
      </c>
      <c r="B292" s="57">
        <f t="shared" si="39"/>
        <v>0</v>
      </c>
      <c r="C292" s="57">
        <f t="shared" si="40"/>
        <v>0</v>
      </c>
      <c r="D292" s="57">
        <f t="shared" si="41"/>
        <v>0</v>
      </c>
      <c r="E292" s="57">
        <f t="shared" si="42"/>
        <v>0</v>
      </c>
      <c r="F292" s="57">
        <f t="shared" si="43"/>
        <v>0</v>
      </c>
      <c r="G292" s="57">
        <f t="shared" si="44"/>
        <v>0</v>
      </c>
      <c r="H292" s="68">
        <v>2018</v>
      </c>
      <c r="I292" s="68" t="s">
        <v>40</v>
      </c>
      <c r="J292" s="68" t="s">
        <v>46</v>
      </c>
      <c r="K292" s="70">
        <v>1.6169</v>
      </c>
      <c r="L292" s="68">
        <v>3</v>
      </c>
    </row>
    <row r="293" spans="1:12" x14ac:dyDescent="0.25">
      <c r="A293" s="53" t="str">
        <f t="shared" si="38"/>
        <v>2018AprEuro</v>
      </c>
      <c r="B293" s="57">
        <f t="shared" si="39"/>
        <v>0</v>
      </c>
      <c r="C293" s="57">
        <f t="shared" si="40"/>
        <v>0</v>
      </c>
      <c r="D293" s="57">
        <f t="shared" si="41"/>
        <v>0</v>
      </c>
      <c r="E293" s="57">
        <f t="shared" si="42"/>
        <v>0</v>
      </c>
      <c r="F293" s="57">
        <f t="shared" si="43"/>
        <v>0</v>
      </c>
      <c r="G293" s="57">
        <f t="shared" si="44"/>
        <v>0</v>
      </c>
      <c r="H293" s="68">
        <v>2018</v>
      </c>
      <c r="I293" s="68" t="s">
        <v>44</v>
      </c>
      <c r="J293" s="68" t="s">
        <v>46</v>
      </c>
      <c r="K293" s="70">
        <v>1.6052</v>
      </c>
      <c r="L293" s="68">
        <v>4</v>
      </c>
    </row>
    <row r="294" spans="1:12" x14ac:dyDescent="0.25">
      <c r="A294" s="53" t="str">
        <f t="shared" si="38"/>
        <v>2018MayEuro</v>
      </c>
      <c r="B294" s="57">
        <f t="shared" si="39"/>
        <v>0</v>
      </c>
      <c r="C294" s="57">
        <f t="shared" si="40"/>
        <v>0</v>
      </c>
      <c r="D294" s="57">
        <f t="shared" si="41"/>
        <v>0</v>
      </c>
      <c r="E294" s="57">
        <f t="shared" si="42"/>
        <v>0</v>
      </c>
      <c r="F294" s="57">
        <f t="shared" si="43"/>
        <v>0</v>
      </c>
      <c r="G294" s="57">
        <f t="shared" si="44"/>
        <v>0</v>
      </c>
      <c r="H294" s="68">
        <v>2018</v>
      </c>
      <c r="I294" s="68" t="s">
        <v>48</v>
      </c>
      <c r="J294" s="68" t="s">
        <v>46</v>
      </c>
      <c r="K294" s="70">
        <v>1.5613999999999999</v>
      </c>
      <c r="L294" s="68">
        <v>5</v>
      </c>
    </row>
    <row r="295" spans="1:12" x14ac:dyDescent="0.25">
      <c r="A295" s="53" t="str">
        <f t="shared" si="38"/>
        <v>2018JunEuro</v>
      </c>
      <c r="B295" s="57">
        <f t="shared" si="39"/>
        <v>0</v>
      </c>
      <c r="C295" s="57">
        <f t="shared" si="40"/>
        <v>0</v>
      </c>
      <c r="D295" s="57">
        <f t="shared" si="41"/>
        <v>0</v>
      </c>
      <c r="E295" s="57">
        <f t="shared" si="42"/>
        <v>0</v>
      </c>
      <c r="F295" s="57">
        <f t="shared" si="43"/>
        <v>0</v>
      </c>
      <c r="G295" s="57">
        <f t="shared" si="44"/>
        <v>0</v>
      </c>
      <c r="H295" s="68">
        <v>2018</v>
      </c>
      <c r="I295" s="68" t="s">
        <v>52</v>
      </c>
      <c r="J295" s="68" t="s">
        <v>46</v>
      </c>
      <c r="K295" s="70">
        <v>1.5885</v>
      </c>
      <c r="L295" s="68">
        <v>6</v>
      </c>
    </row>
    <row r="296" spans="1:12" x14ac:dyDescent="0.25">
      <c r="A296" s="53" t="str">
        <f t="shared" si="38"/>
        <v>2018JulEuro</v>
      </c>
      <c r="B296" s="57">
        <f t="shared" si="39"/>
        <v>0</v>
      </c>
      <c r="C296" s="57">
        <f t="shared" si="40"/>
        <v>0</v>
      </c>
      <c r="D296" s="57">
        <f t="shared" si="41"/>
        <v>0</v>
      </c>
      <c r="E296" s="57">
        <f t="shared" si="42"/>
        <v>0</v>
      </c>
      <c r="F296" s="57">
        <f t="shared" si="43"/>
        <v>0</v>
      </c>
      <c r="G296" s="57">
        <f t="shared" si="44"/>
        <v>0</v>
      </c>
      <c r="H296" s="68">
        <v>2018</v>
      </c>
      <c r="I296" s="68" t="s">
        <v>56</v>
      </c>
      <c r="J296" s="68" t="s">
        <v>46</v>
      </c>
      <c r="K296" s="70">
        <v>1.5944</v>
      </c>
      <c r="L296" s="68">
        <v>7</v>
      </c>
    </row>
    <row r="297" spans="1:12" x14ac:dyDescent="0.25">
      <c r="A297" s="53" t="str">
        <f t="shared" si="38"/>
        <v>2018AugEuro</v>
      </c>
      <c r="B297" s="57">
        <f t="shared" si="39"/>
        <v>0</v>
      </c>
      <c r="C297" s="57">
        <f t="shared" si="40"/>
        <v>0</v>
      </c>
      <c r="D297" s="57">
        <f t="shared" si="41"/>
        <v>0</v>
      </c>
      <c r="E297" s="57">
        <f t="shared" si="42"/>
        <v>0</v>
      </c>
      <c r="F297" s="57">
        <f t="shared" si="43"/>
        <v>0</v>
      </c>
      <c r="G297" s="57">
        <f t="shared" si="44"/>
        <v>0</v>
      </c>
      <c r="H297" s="68">
        <v>2018</v>
      </c>
      <c r="I297" s="68" t="s">
        <v>58</v>
      </c>
      <c r="J297" s="68" t="s">
        <v>46</v>
      </c>
      <c r="K297" s="70">
        <v>1.5960000000000001</v>
      </c>
      <c r="L297" s="68">
        <v>8</v>
      </c>
    </row>
    <row r="298" spans="1:12" x14ac:dyDescent="0.25">
      <c r="A298" s="53" t="str">
        <f t="shared" si="38"/>
        <v>2018SepEuro</v>
      </c>
      <c r="B298" s="57">
        <f t="shared" si="39"/>
        <v>0</v>
      </c>
      <c r="C298" s="57">
        <f t="shared" si="40"/>
        <v>0</v>
      </c>
      <c r="D298" s="57">
        <f t="shared" si="41"/>
        <v>0</v>
      </c>
      <c r="E298" s="57">
        <f t="shared" si="42"/>
        <v>0</v>
      </c>
      <c r="F298" s="57">
        <f t="shared" si="43"/>
        <v>0</v>
      </c>
      <c r="G298" s="57">
        <f t="shared" si="44"/>
        <v>0</v>
      </c>
      <c r="H298" s="68">
        <v>2018</v>
      </c>
      <c r="I298" s="68" t="s">
        <v>60</v>
      </c>
      <c r="J298" s="68" t="s">
        <v>46</v>
      </c>
      <c r="K298" s="70">
        <v>1.5923</v>
      </c>
      <c r="L298" s="68">
        <v>9</v>
      </c>
    </row>
    <row r="299" spans="1:12" x14ac:dyDescent="0.25">
      <c r="A299" s="53" t="str">
        <f t="shared" si="38"/>
        <v>2018OctEuro</v>
      </c>
      <c r="B299" s="57">
        <f t="shared" si="39"/>
        <v>0</v>
      </c>
      <c r="C299" s="57">
        <f t="shared" si="40"/>
        <v>0</v>
      </c>
      <c r="D299" s="57">
        <f t="shared" si="41"/>
        <v>0</v>
      </c>
      <c r="E299" s="57">
        <f t="shared" si="42"/>
        <v>0</v>
      </c>
      <c r="F299" s="57">
        <f t="shared" si="43"/>
        <v>0</v>
      </c>
      <c r="G299" s="57">
        <f t="shared" si="44"/>
        <v>0</v>
      </c>
      <c r="H299" s="68">
        <v>2018</v>
      </c>
      <c r="I299" s="68" t="s">
        <v>62</v>
      </c>
      <c r="J299" s="68" t="s">
        <v>46</v>
      </c>
      <c r="K299" s="70">
        <v>1.5724</v>
      </c>
      <c r="L299" s="68">
        <v>10</v>
      </c>
    </row>
    <row r="300" spans="1:12" x14ac:dyDescent="0.25">
      <c r="A300" s="53" t="str">
        <f t="shared" si="38"/>
        <v>2018NovEuro</v>
      </c>
      <c r="B300" s="57">
        <f t="shared" si="39"/>
        <v>0</v>
      </c>
      <c r="C300" s="57">
        <f t="shared" si="40"/>
        <v>0</v>
      </c>
      <c r="D300" s="57">
        <f t="shared" si="41"/>
        <v>0</v>
      </c>
      <c r="E300" s="57">
        <f t="shared" si="42"/>
        <v>0</v>
      </c>
      <c r="F300" s="57">
        <f t="shared" si="43"/>
        <v>0</v>
      </c>
      <c r="G300" s="57">
        <f t="shared" si="44"/>
        <v>0</v>
      </c>
      <c r="H300" s="68">
        <v>2018</v>
      </c>
      <c r="I300" s="68" t="s">
        <v>65</v>
      </c>
      <c r="J300" s="68" t="s">
        <v>46</v>
      </c>
      <c r="K300" s="70">
        <v>1.5616000000000001</v>
      </c>
      <c r="L300" s="68">
        <v>11</v>
      </c>
    </row>
    <row r="301" spans="1:12" x14ac:dyDescent="0.25">
      <c r="A301" s="53" t="str">
        <f t="shared" si="38"/>
        <v>2018DecEuro</v>
      </c>
      <c r="B301" s="57">
        <f t="shared" si="39"/>
        <v>0</v>
      </c>
      <c r="C301" s="57">
        <f t="shared" si="40"/>
        <v>0</v>
      </c>
      <c r="D301" s="57">
        <f t="shared" si="41"/>
        <v>0</v>
      </c>
      <c r="E301" s="57">
        <f t="shared" si="42"/>
        <v>0</v>
      </c>
      <c r="F301" s="57">
        <f t="shared" si="43"/>
        <v>0</v>
      </c>
      <c r="G301" s="57">
        <f t="shared" si="44"/>
        <v>0</v>
      </c>
      <c r="H301" s="68">
        <v>2018</v>
      </c>
      <c r="I301" s="68" t="s">
        <v>11</v>
      </c>
      <c r="J301" s="68" t="s">
        <v>46</v>
      </c>
      <c r="K301" s="70">
        <v>1.5618000000000001</v>
      </c>
      <c r="L301" s="68">
        <v>12</v>
      </c>
    </row>
    <row r="302" spans="1:12" x14ac:dyDescent="0.25">
      <c r="A302" s="53" t="str">
        <f t="shared" si="38"/>
        <v>2019JanEuro</v>
      </c>
      <c r="B302" s="57">
        <f t="shared" si="39"/>
        <v>0</v>
      </c>
      <c r="C302" s="57">
        <f t="shared" si="40"/>
        <v>0</v>
      </c>
      <c r="D302" s="57">
        <f t="shared" si="41"/>
        <v>0</v>
      </c>
      <c r="E302" s="57">
        <f t="shared" si="42"/>
        <v>0</v>
      </c>
      <c r="F302" s="57">
        <f t="shared" si="43"/>
        <v>0</v>
      </c>
      <c r="G302" s="57">
        <f t="shared" si="44"/>
        <v>0</v>
      </c>
      <c r="H302" s="68">
        <v>2019</v>
      </c>
      <c r="I302" s="68" t="s">
        <v>8</v>
      </c>
      <c r="J302" s="68" t="s">
        <v>46</v>
      </c>
      <c r="K302" s="70">
        <v>1.5486</v>
      </c>
      <c r="L302" s="68">
        <v>1</v>
      </c>
    </row>
    <row r="303" spans="1:12" x14ac:dyDescent="0.25">
      <c r="A303" s="53" t="str">
        <f t="shared" si="38"/>
        <v>2019FebEuro</v>
      </c>
      <c r="B303" s="57">
        <f t="shared" si="39"/>
        <v>0</v>
      </c>
      <c r="C303" s="57">
        <f t="shared" si="40"/>
        <v>0</v>
      </c>
      <c r="D303" s="57">
        <f t="shared" si="41"/>
        <v>0</v>
      </c>
      <c r="E303" s="57">
        <f t="shared" si="42"/>
        <v>0</v>
      </c>
      <c r="F303" s="57">
        <f t="shared" si="43"/>
        <v>0</v>
      </c>
      <c r="G303" s="57">
        <f t="shared" si="44"/>
        <v>0</v>
      </c>
      <c r="H303" s="68">
        <v>2019</v>
      </c>
      <c r="I303" s="68" t="s">
        <v>36</v>
      </c>
      <c r="J303" s="68" t="s">
        <v>46</v>
      </c>
      <c r="K303" s="70">
        <v>1.5345</v>
      </c>
      <c r="L303" s="68">
        <v>2</v>
      </c>
    </row>
    <row r="304" spans="1:12" x14ac:dyDescent="0.25">
      <c r="A304" s="53" t="str">
        <f t="shared" si="38"/>
        <v>2019MarEuro</v>
      </c>
      <c r="B304" s="57">
        <f t="shared" si="39"/>
        <v>0</v>
      </c>
      <c r="C304" s="57">
        <f t="shared" si="40"/>
        <v>0</v>
      </c>
      <c r="D304" s="57">
        <f t="shared" si="41"/>
        <v>0</v>
      </c>
      <c r="E304" s="57">
        <f t="shared" si="42"/>
        <v>0</v>
      </c>
      <c r="F304" s="57">
        <f t="shared" si="43"/>
        <v>0</v>
      </c>
      <c r="G304" s="57">
        <f t="shared" si="44"/>
        <v>0</v>
      </c>
      <c r="H304" s="68">
        <v>2019</v>
      </c>
      <c r="I304" s="68" t="s">
        <v>40</v>
      </c>
      <c r="J304" s="68" t="s">
        <v>46</v>
      </c>
      <c r="K304" s="70">
        <v>1.5223</v>
      </c>
      <c r="L304" s="68">
        <v>3</v>
      </c>
    </row>
    <row r="305" spans="1:12" x14ac:dyDescent="0.25">
      <c r="A305" s="53" t="str">
        <f t="shared" si="38"/>
        <v>2019AprEuro</v>
      </c>
      <c r="B305" s="57">
        <f t="shared" si="39"/>
        <v>0</v>
      </c>
      <c r="C305" s="57">
        <f t="shared" si="40"/>
        <v>0</v>
      </c>
      <c r="D305" s="57">
        <f t="shared" si="41"/>
        <v>0</v>
      </c>
      <c r="E305" s="57">
        <f t="shared" si="42"/>
        <v>0</v>
      </c>
      <c r="F305" s="57">
        <f t="shared" si="43"/>
        <v>0</v>
      </c>
      <c r="G305" s="57">
        <f t="shared" si="44"/>
        <v>0</v>
      </c>
      <c r="H305" s="68">
        <v>2019</v>
      </c>
      <c r="I305" s="68" t="s">
        <v>44</v>
      </c>
      <c r="J305" s="68" t="s">
        <v>46</v>
      </c>
      <c r="K305" s="70">
        <v>1.5237000000000001</v>
      </c>
      <c r="L305" s="68">
        <v>4</v>
      </c>
    </row>
    <row r="306" spans="1:12" x14ac:dyDescent="0.25">
      <c r="A306" s="53" t="str">
        <f t="shared" si="38"/>
        <v>2019MayEuro</v>
      </c>
      <c r="B306" s="57">
        <f t="shared" si="39"/>
        <v>0</v>
      </c>
      <c r="C306" s="57">
        <f t="shared" si="40"/>
        <v>0</v>
      </c>
      <c r="D306" s="57">
        <f t="shared" si="41"/>
        <v>0</v>
      </c>
      <c r="E306" s="57">
        <f t="shared" si="42"/>
        <v>0</v>
      </c>
      <c r="F306" s="57">
        <f t="shared" si="43"/>
        <v>0</v>
      </c>
      <c r="G306" s="57">
        <f t="shared" si="44"/>
        <v>0</v>
      </c>
      <c r="H306" s="68">
        <v>2019</v>
      </c>
      <c r="I306" s="68" t="s">
        <v>48</v>
      </c>
      <c r="J306" s="68" t="s">
        <v>46</v>
      </c>
      <c r="K306" s="70">
        <v>1.5347999999999999</v>
      </c>
      <c r="L306" s="68">
        <v>5</v>
      </c>
    </row>
    <row r="307" spans="1:12" x14ac:dyDescent="0.25">
      <c r="A307" s="53" t="str">
        <f t="shared" si="38"/>
        <v>2019JunEuro</v>
      </c>
      <c r="B307" s="57">
        <f t="shared" si="39"/>
        <v>0</v>
      </c>
      <c r="C307" s="57">
        <f t="shared" si="40"/>
        <v>0</v>
      </c>
      <c r="D307" s="57">
        <f t="shared" si="41"/>
        <v>0</v>
      </c>
      <c r="E307" s="57">
        <f t="shared" si="42"/>
        <v>0</v>
      </c>
      <c r="F307" s="57">
        <f t="shared" si="43"/>
        <v>0</v>
      </c>
      <c r="G307" s="57">
        <f t="shared" si="44"/>
        <v>0</v>
      </c>
      <c r="H307" s="68">
        <v>2019</v>
      </c>
      <c r="I307" s="68" t="s">
        <v>52</v>
      </c>
      <c r="J307" s="68" t="s">
        <v>46</v>
      </c>
      <c r="K307" s="70">
        <v>1.5383</v>
      </c>
      <c r="L307" s="68">
        <v>6</v>
      </c>
    </row>
    <row r="308" spans="1:12" x14ac:dyDescent="0.25">
      <c r="A308" s="53" t="str">
        <f t="shared" si="38"/>
        <v>2019JulEuro</v>
      </c>
      <c r="B308" s="57">
        <f t="shared" si="39"/>
        <v>0</v>
      </c>
      <c r="C308" s="57">
        <f t="shared" si="40"/>
        <v>0</v>
      </c>
      <c r="D308" s="57">
        <f t="shared" si="41"/>
        <v>0</v>
      </c>
      <c r="E308" s="57">
        <f t="shared" si="42"/>
        <v>0</v>
      </c>
      <c r="F308" s="57">
        <f t="shared" si="43"/>
        <v>0</v>
      </c>
      <c r="G308" s="57">
        <f t="shared" si="44"/>
        <v>0</v>
      </c>
      <c r="H308" s="68">
        <v>2019</v>
      </c>
      <c r="I308" s="68" t="s">
        <v>56</v>
      </c>
      <c r="J308" s="68" t="s">
        <v>46</v>
      </c>
      <c r="K308" s="70">
        <v>1.5275000000000001</v>
      </c>
      <c r="L308" s="68">
        <v>7</v>
      </c>
    </row>
    <row r="309" spans="1:12" x14ac:dyDescent="0.25">
      <c r="A309" s="53" t="str">
        <f t="shared" si="38"/>
        <v>2019AugEuro</v>
      </c>
      <c r="B309" s="57">
        <f t="shared" si="39"/>
        <v>0</v>
      </c>
      <c r="C309" s="57">
        <f t="shared" si="40"/>
        <v>0</v>
      </c>
      <c r="D309" s="57">
        <f t="shared" si="41"/>
        <v>0</v>
      </c>
      <c r="E309" s="57">
        <f t="shared" si="42"/>
        <v>0</v>
      </c>
      <c r="F309" s="57">
        <f t="shared" si="43"/>
        <v>0</v>
      </c>
      <c r="G309" s="57">
        <f t="shared" si="44"/>
        <v>0</v>
      </c>
      <c r="H309" s="68">
        <v>2019</v>
      </c>
      <c r="I309" s="68" t="s">
        <v>58</v>
      </c>
      <c r="J309" s="68" t="s">
        <v>46</v>
      </c>
      <c r="K309" s="70">
        <v>1.5337000000000001</v>
      </c>
      <c r="L309" s="68">
        <v>8</v>
      </c>
    </row>
    <row r="310" spans="1:12" x14ac:dyDescent="0.25">
      <c r="A310" s="53" t="str">
        <f t="shared" si="38"/>
        <v>2019SepEuro</v>
      </c>
      <c r="B310" s="57">
        <f t="shared" si="39"/>
        <v>0</v>
      </c>
      <c r="C310" s="57">
        <f t="shared" si="40"/>
        <v>0</v>
      </c>
      <c r="D310" s="57">
        <f t="shared" si="41"/>
        <v>0</v>
      </c>
      <c r="E310" s="57">
        <f t="shared" si="42"/>
        <v>0</v>
      </c>
      <c r="F310" s="57">
        <f t="shared" si="43"/>
        <v>0</v>
      </c>
      <c r="G310" s="57">
        <f t="shared" si="44"/>
        <v>0</v>
      </c>
      <c r="H310" s="68">
        <v>2019</v>
      </c>
      <c r="I310" s="68" t="s">
        <v>60</v>
      </c>
      <c r="J310" s="68" t="s">
        <v>46</v>
      </c>
      <c r="K310" s="70">
        <v>1.5101</v>
      </c>
      <c r="L310" s="68">
        <v>9</v>
      </c>
    </row>
    <row r="311" spans="1:12" x14ac:dyDescent="0.25">
      <c r="A311" s="53" t="str">
        <f t="shared" si="38"/>
        <v>2019OctEuro</v>
      </c>
      <c r="B311" s="57">
        <f t="shared" si="39"/>
        <v>0</v>
      </c>
      <c r="C311" s="57">
        <f t="shared" si="40"/>
        <v>0</v>
      </c>
      <c r="D311" s="57">
        <f t="shared" si="41"/>
        <v>0</v>
      </c>
      <c r="E311" s="57">
        <f t="shared" si="42"/>
        <v>0</v>
      </c>
      <c r="F311" s="57">
        <f t="shared" si="43"/>
        <v>0</v>
      </c>
      <c r="G311" s="57">
        <f t="shared" si="44"/>
        <v>0</v>
      </c>
      <c r="H311" s="68">
        <v>2019</v>
      </c>
      <c r="I311" s="68" t="s">
        <v>62</v>
      </c>
      <c r="J311" s="68" t="s">
        <v>46</v>
      </c>
      <c r="K311" s="70">
        <v>1.5195000000000001</v>
      </c>
      <c r="L311" s="68">
        <v>10</v>
      </c>
    </row>
    <row r="312" spans="1:12" x14ac:dyDescent="0.25">
      <c r="A312" s="53" t="str">
        <f t="shared" si="38"/>
        <v>2019NovEuro</v>
      </c>
      <c r="B312" s="57">
        <f t="shared" si="39"/>
        <v>0</v>
      </c>
      <c r="C312" s="57">
        <f t="shared" si="40"/>
        <v>0</v>
      </c>
      <c r="D312" s="57">
        <f t="shared" si="41"/>
        <v>0</v>
      </c>
      <c r="E312" s="57">
        <f t="shared" si="42"/>
        <v>0</v>
      </c>
      <c r="F312" s="57">
        <f t="shared" si="43"/>
        <v>0</v>
      </c>
      <c r="G312" s="57">
        <f t="shared" si="44"/>
        <v>0</v>
      </c>
      <c r="H312" s="68">
        <v>2019</v>
      </c>
      <c r="I312" s="68" t="s">
        <v>65</v>
      </c>
      <c r="J312" s="68" t="s">
        <v>46</v>
      </c>
      <c r="K312" s="70">
        <v>1.504</v>
      </c>
      <c r="L312" s="68">
        <v>11</v>
      </c>
    </row>
    <row r="313" spans="1:12" x14ac:dyDescent="0.25">
      <c r="A313" s="53" t="str">
        <f t="shared" si="38"/>
        <v>2019DecEuro</v>
      </c>
      <c r="B313" s="57">
        <f t="shared" si="39"/>
        <v>0</v>
      </c>
      <c r="C313" s="57">
        <f t="shared" si="40"/>
        <v>0</v>
      </c>
      <c r="D313" s="57">
        <f t="shared" si="41"/>
        <v>0</v>
      </c>
      <c r="E313" s="57">
        <f t="shared" si="42"/>
        <v>0</v>
      </c>
      <c r="F313" s="57">
        <f t="shared" si="43"/>
        <v>0</v>
      </c>
      <c r="G313" s="57">
        <f t="shared" si="44"/>
        <v>0</v>
      </c>
      <c r="H313" s="68">
        <v>2019</v>
      </c>
      <c r="I313" s="68" t="s">
        <v>11</v>
      </c>
      <c r="J313" s="68" t="s">
        <v>46</v>
      </c>
      <c r="K313" s="70">
        <v>1.5094000000000001</v>
      </c>
      <c r="L313" s="68">
        <v>12</v>
      </c>
    </row>
    <row r="314" spans="1:12" x14ac:dyDescent="0.25">
      <c r="A314" s="53" t="str">
        <f t="shared" si="38"/>
        <v>2020JanEuro</v>
      </c>
      <c r="B314" s="57">
        <f t="shared" si="39"/>
        <v>0</v>
      </c>
      <c r="C314" s="57">
        <f t="shared" si="40"/>
        <v>0</v>
      </c>
      <c r="D314" s="57">
        <f t="shared" si="41"/>
        <v>0</v>
      </c>
      <c r="E314" s="57">
        <f t="shared" si="42"/>
        <v>0</v>
      </c>
      <c r="F314" s="57">
        <f t="shared" si="43"/>
        <v>0</v>
      </c>
      <c r="G314" s="57">
        <f t="shared" si="44"/>
        <v>0</v>
      </c>
      <c r="H314" s="68">
        <v>2020</v>
      </c>
      <c r="I314" s="68" t="s">
        <v>8</v>
      </c>
      <c r="J314" s="68" t="s">
        <v>46</v>
      </c>
      <c r="K314" s="74">
        <v>1.5014000000000001</v>
      </c>
      <c r="L314" s="68">
        <v>1</v>
      </c>
    </row>
    <row r="315" spans="1:12" x14ac:dyDescent="0.25">
      <c r="A315" s="53" t="str">
        <f t="shared" si="38"/>
        <v>2020FebEuro</v>
      </c>
      <c r="B315" s="57">
        <f t="shared" si="39"/>
        <v>0</v>
      </c>
      <c r="C315" s="57">
        <f t="shared" si="40"/>
        <v>0</v>
      </c>
      <c r="D315" s="57">
        <f t="shared" si="41"/>
        <v>0</v>
      </c>
      <c r="E315" s="57">
        <f t="shared" si="42"/>
        <v>0</v>
      </c>
      <c r="F315" s="57">
        <f t="shared" si="43"/>
        <v>0</v>
      </c>
      <c r="G315" s="57">
        <f t="shared" si="44"/>
        <v>0</v>
      </c>
      <c r="H315" s="68">
        <v>2020</v>
      </c>
      <c r="I315" s="68" t="s">
        <v>36</v>
      </c>
      <c r="J315" s="68" t="s">
        <v>46</v>
      </c>
      <c r="K315" s="74">
        <v>1.5357000000000001</v>
      </c>
      <c r="L315" s="68">
        <v>2</v>
      </c>
    </row>
    <row r="316" spans="1:12" x14ac:dyDescent="0.25">
      <c r="A316" s="53" t="str">
        <f t="shared" si="38"/>
        <v>2020MarEuro</v>
      </c>
      <c r="B316" s="57">
        <f t="shared" si="39"/>
        <v>0</v>
      </c>
      <c r="C316" s="57">
        <f t="shared" si="40"/>
        <v>0</v>
      </c>
      <c r="D316" s="57">
        <f t="shared" si="41"/>
        <v>0</v>
      </c>
      <c r="E316" s="57">
        <f t="shared" si="42"/>
        <v>0</v>
      </c>
      <c r="F316" s="57">
        <f t="shared" si="43"/>
        <v>0</v>
      </c>
      <c r="G316" s="57">
        <f t="shared" si="44"/>
        <v>0</v>
      </c>
      <c r="H316" s="68">
        <v>2020</v>
      </c>
      <c r="I316" s="68" t="s">
        <v>40</v>
      </c>
      <c r="J316" s="68" t="s">
        <v>46</v>
      </c>
      <c r="K316" s="74">
        <v>1.571</v>
      </c>
      <c r="L316" s="68">
        <v>3</v>
      </c>
    </row>
    <row r="317" spans="1:12" x14ac:dyDescent="0.25">
      <c r="A317" s="53" t="str">
        <f t="shared" si="38"/>
        <v>2020AprEuro</v>
      </c>
      <c r="B317" s="57">
        <f t="shared" si="39"/>
        <v>0</v>
      </c>
      <c r="C317" s="57">
        <f t="shared" si="40"/>
        <v>0</v>
      </c>
      <c r="D317" s="57">
        <f t="shared" si="41"/>
        <v>0</v>
      </c>
      <c r="E317" s="57">
        <f t="shared" si="42"/>
        <v>0</v>
      </c>
      <c r="F317" s="57">
        <f t="shared" si="43"/>
        <v>0</v>
      </c>
      <c r="G317" s="57">
        <f t="shared" si="44"/>
        <v>0</v>
      </c>
      <c r="H317" s="68">
        <v>2020</v>
      </c>
      <c r="I317" s="68" t="s">
        <v>44</v>
      </c>
      <c r="J317" s="68" t="s">
        <v>46</v>
      </c>
      <c r="K317" s="74">
        <v>1.5326</v>
      </c>
      <c r="L317" s="68">
        <v>4</v>
      </c>
    </row>
    <row r="318" spans="1:12" x14ac:dyDescent="0.25">
      <c r="A318" s="53" t="str">
        <f t="shared" si="38"/>
        <v>2020MayEuro</v>
      </c>
      <c r="B318" s="57">
        <f t="shared" si="39"/>
        <v>0</v>
      </c>
      <c r="C318" s="57">
        <f t="shared" si="40"/>
        <v>0</v>
      </c>
      <c r="D318" s="57">
        <f t="shared" si="41"/>
        <v>0</v>
      </c>
      <c r="E318" s="57">
        <f t="shared" si="42"/>
        <v>0</v>
      </c>
      <c r="F318" s="57">
        <f t="shared" si="43"/>
        <v>0</v>
      </c>
      <c r="G318" s="57">
        <f t="shared" si="44"/>
        <v>0</v>
      </c>
      <c r="H318" s="68">
        <v>2020</v>
      </c>
      <c r="I318" s="68" t="s">
        <v>48</v>
      </c>
      <c r="J318" s="68" t="s">
        <v>46</v>
      </c>
      <c r="K318" s="70">
        <v>1.5685</v>
      </c>
      <c r="L318" s="68">
        <v>5</v>
      </c>
    </row>
    <row r="319" spans="1:12" x14ac:dyDescent="0.25">
      <c r="A319" s="53" t="str">
        <f t="shared" si="38"/>
        <v>2020JunEuro</v>
      </c>
      <c r="B319" s="57">
        <f t="shared" si="39"/>
        <v>0</v>
      </c>
      <c r="C319" s="57">
        <f t="shared" si="40"/>
        <v>0</v>
      </c>
      <c r="D319" s="57">
        <f t="shared" si="41"/>
        <v>0</v>
      </c>
      <c r="E319" s="57">
        <f t="shared" si="42"/>
        <v>0</v>
      </c>
      <c r="F319" s="57">
        <f t="shared" si="43"/>
        <v>0</v>
      </c>
      <c r="G319" s="57">
        <f t="shared" si="44"/>
        <v>0</v>
      </c>
      <c r="H319" s="68">
        <v>2020</v>
      </c>
      <c r="I319" s="68" t="s">
        <v>52</v>
      </c>
      <c r="J319" s="68" t="s">
        <v>46</v>
      </c>
      <c r="K319" s="74">
        <v>1.5658000000000001</v>
      </c>
      <c r="L319" s="68">
        <v>6</v>
      </c>
    </row>
    <row r="320" spans="1:12" x14ac:dyDescent="0.25">
      <c r="A320" s="53" t="str">
        <f t="shared" si="38"/>
        <v>2020JulEuro</v>
      </c>
      <c r="B320" s="57">
        <f t="shared" si="39"/>
        <v>0</v>
      </c>
      <c r="C320" s="57">
        <f t="shared" si="40"/>
        <v>0</v>
      </c>
      <c r="D320" s="57">
        <f t="shared" si="41"/>
        <v>0</v>
      </c>
      <c r="E320" s="57">
        <f t="shared" si="42"/>
        <v>0</v>
      </c>
      <c r="F320" s="57">
        <f t="shared" si="43"/>
        <v>0</v>
      </c>
      <c r="G320" s="57">
        <f t="shared" si="44"/>
        <v>0</v>
      </c>
      <c r="H320" s="68">
        <v>2020</v>
      </c>
      <c r="I320" s="68" t="s">
        <v>56</v>
      </c>
      <c r="J320" s="68" t="s">
        <v>46</v>
      </c>
      <c r="K320" s="70">
        <v>1.6194999999999999</v>
      </c>
      <c r="L320" s="68">
        <v>7</v>
      </c>
    </row>
    <row r="321" spans="1:12" x14ac:dyDescent="0.25">
      <c r="A321" s="53" t="str">
        <f t="shared" si="38"/>
        <v>2020AugEuro</v>
      </c>
      <c r="B321" s="57">
        <f t="shared" si="39"/>
        <v>0</v>
      </c>
      <c r="C321" s="57">
        <f t="shared" si="40"/>
        <v>0</v>
      </c>
      <c r="D321" s="57">
        <f t="shared" si="41"/>
        <v>0</v>
      </c>
      <c r="E321" s="57">
        <f t="shared" si="42"/>
        <v>0</v>
      </c>
      <c r="F321" s="57">
        <f t="shared" si="43"/>
        <v>0</v>
      </c>
      <c r="G321" s="57">
        <f t="shared" si="44"/>
        <v>0</v>
      </c>
      <c r="H321" s="68">
        <v>2020</v>
      </c>
      <c r="I321" s="68" t="s">
        <v>58</v>
      </c>
      <c r="J321" s="68" t="s">
        <v>46</v>
      </c>
      <c r="K321" s="70">
        <v>1.6174999999999999</v>
      </c>
      <c r="L321" s="68">
        <v>8</v>
      </c>
    </row>
    <row r="322" spans="1:12" x14ac:dyDescent="0.25">
      <c r="A322" s="53" t="str">
        <f t="shared" ref="A322:A385" si="45">CONCATENATE(H322,I322,J322)</f>
        <v>2020SepEuro</v>
      </c>
      <c r="B322" s="57">
        <f t="shared" ref="B322:B385" si="46">IF($N$8=A322,1,0)</f>
        <v>0</v>
      </c>
      <c r="C322" s="57">
        <f t="shared" si="40"/>
        <v>0</v>
      </c>
      <c r="D322" s="57">
        <f t="shared" si="41"/>
        <v>0</v>
      </c>
      <c r="E322" s="57">
        <f t="shared" si="42"/>
        <v>0</v>
      </c>
      <c r="F322" s="57">
        <f t="shared" si="43"/>
        <v>0</v>
      </c>
      <c r="G322" s="57">
        <f t="shared" si="44"/>
        <v>0</v>
      </c>
      <c r="H322" s="68">
        <v>2020</v>
      </c>
      <c r="I322" s="68" t="s">
        <v>60</v>
      </c>
      <c r="J322" s="68" t="s">
        <v>46</v>
      </c>
      <c r="K322" s="70">
        <v>1.6059000000000001</v>
      </c>
      <c r="L322" s="68">
        <v>9</v>
      </c>
    </row>
    <row r="323" spans="1:12" x14ac:dyDescent="0.25">
      <c r="A323" s="53" t="str">
        <f t="shared" si="45"/>
        <v>2020OctEuro</v>
      </c>
      <c r="B323" s="57">
        <f t="shared" si="46"/>
        <v>0</v>
      </c>
      <c r="C323" s="57">
        <f t="shared" si="40"/>
        <v>0</v>
      </c>
      <c r="D323" s="57">
        <f t="shared" si="41"/>
        <v>0</v>
      </c>
      <c r="E323" s="57">
        <f t="shared" si="42"/>
        <v>0</v>
      </c>
      <c r="F323" s="57">
        <f t="shared" si="43"/>
        <v>0</v>
      </c>
      <c r="G323" s="57">
        <f t="shared" si="44"/>
        <v>0</v>
      </c>
      <c r="H323" s="68">
        <v>2020</v>
      </c>
      <c r="I323" s="68" t="s">
        <v>62</v>
      </c>
      <c r="J323" s="68" t="s">
        <v>46</v>
      </c>
      <c r="K323" s="70">
        <v>1.5943000000000001</v>
      </c>
      <c r="L323" s="68">
        <v>10</v>
      </c>
    </row>
    <row r="324" spans="1:12" x14ac:dyDescent="0.25">
      <c r="A324" s="53" t="str">
        <f t="shared" si="45"/>
        <v>2020NovEuro</v>
      </c>
      <c r="B324" s="57">
        <f t="shared" si="46"/>
        <v>0</v>
      </c>
      <c r="C324" s="57">
        <f t="shared" ref="C324:C387" si="47">IF(A324=$N$10,1,0)</f>
        <v>0</v>
      </c>
      <c r="D324" s="57">
        <f t="shared" ref="D324:D387" si="48">SUM(B324:C324)</f>
        <v>0</v>
      </c>
      <c r="E324" s="57">
        <f t="shared" ref="E324:E387" si="49">IF(SUM(D324,E323)=1,1,0)</f>
        <v>0</v>
      </c>
      <c r="F324" s="57">
        <f t="shared" ref="F324:F387" si="50">MAX(D324:E324)</f>
        <v>0</v>
      </c>
      <c r="G324" s="57">
        <f t="shared" ref="G324:G387" si="51">IF(AND(F324=1,F323=1),G323+F324,F324)</f>
        <v>0</v>
      </c>
      <c r="H324" s="68">
        <v>2020</v>
      </c>
      <c r="I324" s="68" t="s">
        <v>65</v>
      </c>
      <c r="J324" s="68" t="s">
        <v>46</v>
      </c>
      <c r="K324" s="70">
        <v>1.6004</v>
      </c>
      <c r="L324" s="68">
        <v>11</v>
      </c>
    </row>
    <row r="325" spans="1:12" x14ac:dyDescent="0.25">
      <c r="A325" s="53" t="str">
        <f t="shared" si="45"/>
        <v>2020DecEuro</v>
      </c>
      <c r="B325" s="57">
        <f t="shared" si="46"/>
        <v>0</v>
      </c>
      <c r="C325" s="57">
        <f t="shared" si="47"/>
        <v>0</v>
      </c>
      <c r="D325" s="57">
        <f t="shared" si="48"/>
        <v>0</v>
      </c>
      <c r="E325" s="57">
        <f t="shared" si="49"/>
        <v>0</v>
      </c>
      <c r="F325" s="57">
        <f t="shared" si="50"/>
        <v>0</v>
      </c>
      <c r="G325" s="57">
        <f t="shared" si="51"/>
        <v>0</v>
      </c>
      <c r="H325" s="68">
        <v>2020</v>
      </c>
      <c r="I325" s="68" t="s">
        <v>11</v>
      </c>
      <c r="J325" s="68" t="s">
        <v>46</v>
      </c>
      <c r="K325" s="70">
        <v>1.6249</v>
      </c>
      <c r="L325" s="68">
        <v>12</v>
      </c>
    </row>
    <row r="326" spans="1:12" x14ac:dyDescent="0.25">
      <c r="A326" s="53" t="str">
        <f t="shared" si="45"/>
        <v>2021JanEuro</v>
      </c>
      <c r="B326" s="57">
        <f t="shared" si="46"/>
        <v>0</v>
      </c>
      <c r="C326" s="57">
        <f t="shared" si="47"/>
        <v>0</v>
      </c>
      <c r="D326" s="57">
        <f t="shared" si="48"/>
        <v>0</v>
      </c>
      <c r="E326" s="57">
        <f t="shared" si="49"/>
        <v>0</v>
      </c>
      <c r="F326" s="57">
        <f t="shared" si="50"/>
        <v>0</v>
      </c>
      <c r="G326" s="57">
        <f t="shared" si="51"/>
        <v>0</v>
      </c>
      <c r="H326" s="68">
        <v>2021</v>
      </c>
      <c r="I326" s="68" t="s">
        <v>8</v>
      </c>
      <c r="J326" s="68" t="s">
        <v>46</v>
      </c>
      <c r="K326" s="75">
        <v>1.6107</v>
      </c>
      <c r="L326" s="68">
        <v>1</v>
      </c>
    </row>
    <row r="327" spans="1:12" x14ac:dyDescent="0.25">
      <c r="A327" s="53" t="str">
        <f t="shared" si="45"/>
        <v>2021FebEuro</v>
      </c>
      <c r="B327" s="57">
        <f t="shared" si="46"/>
        <v>0</v>
      </c>
      <c r="C327" s="57">
        <f t="shared" si="47"/>
        <v>0</v>
      </c>
      <c r="D327" s="57">
        <f t="shared" si="48"/>
        <v>0</v>
      </c>
      <c r="E327" s="57">
        <f t="shared" si="49"/>
        <v>0</v>
      </c>
      <c r="F327" s="57">
        <f t="shared" si="50"/>
        <v>0</v>
      </c>
      <c r="G327" s="57">
        <f t="shared" si="51"/>
        <v>0</v>
      </c>
      <c r="H327" s="68">
        <v>2021</v>
      </c>
      <c r="I327" s="68" t="s">
        <v>36</v>
      </c>
      <c r="J327" s="68" t="s">
        <v>46</v>
      </c>
      <c r="K327" s="75">
        <v>1.6147</v>
      </c>
      <c r="L327" s="68">
        <v>2</v>
      </c>
    </row>
    <row r="328" spans="1:12" x14ac:dyDescent="0.25">
      <c r="A328" s="53" t="str">
        <f t="shared" si="45"/>
        <v>2021MarEuro</v>
      </c>
      <c r="B328" s="57">
        <f t="shared" si="46"/>
        <v>0</v>
      </c>
      <c r="C328" s="57">
        <f t="shared" si="47"/>
        <v>0</v>
      </c>
      <c r="D328" s="57">
        <f t="shared" si="48"/>
        <v>0</v>
      </c>
      <c r="E328" s="57">
        <f t="shared" si="49"/>
        <v>0</v>
      </c>
      <c r="F328" s="57">
        <f t="shared" si="50"/>
        <v>0</v>
      </c>
      <c r="G328" s="57">
        <f t="shared" si="51"/>
        <v>0</v>
      </c>
      <c r="H328" s="68">
        <v>2021</v>
      </c>
      <c r="I328" s="68" t="s">
        <v>40</v>
      </c>
      <c r="J328" s="68" t="s">
        <v>46</v>
      </c>
      <c r="K328" s="75">
        <v>1.577</v>
      </c>
      <c r="L328" s="68">
        <v>3</v>
      </c>
    </row>
    <row r="329" spans="1:12" x14ac:dyDescent="0.25">
      <c r="A329" s="53" t="str">
        <f t="shared" si="45"/>
        <v>2021AprEuro</v>
      </c>
      <c r="B329" s="57">
        <f t="shared" si="46"/>
        <v>0</v>
      </c>
      <c r="C329" s="57">
        <f t="shared" si="47"/>
        <v>0</v>
      </c>
      <c r="D329" s="57">
        <f t="shared" si="48"/>
        <v>0</v>
      </c>
      <c r="E329" s="57">
        <f t="shared" si="49"/>
        <v>0</v>
      </c>
      <c r="F329" s="57">
        <f t="shared" si="50"/>
        <v>0</v>
      </c>
      <c r="G329" s="57">
        <f t="shared" si="51"/>
        <v>0</v>
      </c>
      <c r="H329" s="68">
        <v>2021</v>
      </c>
      <c r="I329" s="68" t="s">
        <v>44</v>
      </c>
      <c r="J329" s="68" t="s">
        <v>46</v>
      </c>
      <c r="K329" s="75">
        <v>1.607</v>
      </c>
      <c r="L329" s="68">
        <v>4</v>
      </c>
    </row>
    <row r="330" spans="1:12" x14ac:dyDescent="0.25">
      <c r="A330" s="53" t="str">
        <f t="shared" si="45"/>
        <v>2021MayEuro</v>
      </c>
      <c r="B330" s="57">
        <f t="shared" si="46"/>
        <v>0</v>
      </c>
      <c r="C330" s="57">
        <f t="shared" si="47"/>
        <v>0</v>
      </c>
      <c r="D330" s="57">
        <f t="shared" si="48"/>
        <v>0</v>
      </c>
      <c r="E330" s="57">
        <f t="shared" si="49"/>
        <v>0</v>
      </c>
      <c r="F330" s="57">
        <f t="shared" si="50"/>
        <v>0</v>
      </c>
      <c r="G330" s="57">
        <f t="shared" si="51"/>
        <v>0</v>
      </c>
      <c r="H330" s="68">
        <v>2021</v>
      </c>
      <c r="I330" s="68" t="s">
        <v>48</v>
      </c>
      <c r="J330" s="68" t="s">
        <v>46</v>
      </c>
      <c r="K330" s="75">
        <v>1.6134999999999999</v>
      </c>
      <c r="L330" s="68">
        <v>5</v>
      </c>
    </row>
    <row r="331" spans="1:12" x14ac:dyDescent="0.25">
      <c r="A331" s="53" t="str">
        <f t="shared" si="45"/>
        <v>2021JunEuro</v>
      </c>
      <c r="B331" s="57">
        <f t="shared" si="46"/>
        <v>0</v>
      </c>
      <c r="C331" s="57">
        <f t="shared" si="47"/>
        <v>0</v>
      </c>
      <c r="D331" s="57">
        <f t="shared" si="48"/>
        <v>0</v>
      </c>
      <c r="E331" s="57">
        <f t="shared" si="49"/>
        <v>0</v>
      </c>
      <c r="F331" s="57">
        <f t="shared" si="50"/>
        <v>0</v>
      </c>
      <c r="G331" s="57">
        <f t="shared" si="51"/>
        <v>0</v>
      </c>
      <c r="H331" s="68">
        <v>2021</v>
      </c>
      <c r="I331" s="68" t="s">
        <v>52</v>
      </c>
      <c r="J331" s="68" t="s">
        <v>46</v>
      </c>
      <c r="K331" s="75">
        <v>1.6001000000000001</v>
      </c>
      <c r="L331" s="68">
        <v>6</v>
      </c>
    </row>
    <row r="332" spans="1:12" x14ac:dyDescent="0.25">
      <c r="A332" s="53" t="str">
        <f t="shared" si="45"/>
        <v>2021JulEuro</v>
      </c>
      <c r="B332" s="57">
        <f t="shared" si="46"/>
        <v>0</v>
      </c>
      <c r="C332" s="57">
        <f t="shared" si="47"/>
        <v>0</v>
      </c>
      <c r="D332" s="57">
        <f t="shared" si="48"/>
        <v>0</v>
      </c>
      <c r="E332" s="57">
        <f t="shared" si="49"/>
        <v>0</v>
      </c>
      <c r="F332" s="57">
        <f t="shared" si="50"/>
        <v>0</v>
      </c>
      <c r="G332" s="57">
        <f t="shared" si="51"/>
        <v>0</v>
      </c>
      <c r="H332" s="68">
        <v>2021</v>
      </c>
      <c r="I332" s="68" t="s">
        <v>56</v>
      </c>
      <c r="J332" s="68" t="s">
        <v>46</v>
      </c>
      <c r="K332" s="74">
        <v>1.6075999999999999</v>
      </c>
      <c r="L332" s="68">
        <v>7</v>
      </c>
    </row>
    <row r="333" spans="1:12" x14ac:dyDescent="0.25">
      <c r="A333" s="53" t="str">
        <f t="shared" si="45"/>
        <v>2021AugEuro</v>
      </c>
      <c r="B333" s="57">
        <f t="shared" si="46"/>
        <v>0</v>
      </c>
      <c r="C333" s="57">
        <f t="shared" si="47"/>
        <v>0</v>
      </c>
      <c r="D333" s="57">
        <f t="shared" si="48"/>
        <v>0</v>
      </c>
      <c r="E333" s="57">
        <f t="shared" si="49"/>
        <v>0</v>
      </c>
      <c r="F333" s="57">
        <f t="shared" si="50"/>
        <v>0</v>
      </c>
      <c r="G333" s="57">
        <f t="shared" si="51"/>
        <v>0</v>
      </c>
      <c r="H333" s="68">
        <v>2021</v>
      </c>
      <c r="I333" s="68" t="s">
        <v>58</v>
      </c>
      <c r="J333" s="68" t="s">
        <v>46</v>
      </c>
      <c r="K333" s="74">
        <v>1.5891</v>
      </c>
      <c r="L333" s="68">
        <v>8</v>
      </c>
    </row>
    <row r="334" spans="1:12" x14ac:dyDescent="0.25">
      <c r="A334" s="53" t="str">
        <f t="shared" si="45"/>
        <v>2021SepEuro</v>
      </c>
      <c r="B334" s="57">
        <f t="shared" si="46"/>
        <v>0</v>
      </c>
      <c r="C334" s="57">
        <f t="shared" si="47"/>
        <v>0</v>
      </c>
      <c r="D334" s="57">
        <f t="shared" si="48"/>
        <v>0</v>
      </c>
      <c r="E334" s="57">
        <f t="shared" si="49"/>
        <v>0</v>
      </c>
      <c r="F334" s="57">
        <f t="shared" si="50"/>
        <v>0</v>
      </c>
      <c r="G334" s="57">
        <f t="shared" si="51"/>
        <v>0</v>
      </c>
      <c r="H334" s="68">
        <v>2021</v>
      </c>
      <c r="I334" s="68" t="s">
        <v>60</v>
      </c>
      <c r="J334" s="68" t="s">
        <v>46</v>
      </c>
      <c r="K334" s="74">
        <v>1.5793999999999999</v>
      </c>
      <c r="L334" s="68">
        <v>9</v>
      </c>
    </row>
    <row r="335" spans="1:12" x14ac:dyDescent="0.25">
      <c r="A335" s="53" t="str">
        <f t="shared" si="45"/>
        <v>2021OctEuro</v>
      </c>
      <c r="B335" s="57">
        <f t="shared" si="46"/>
        <v>0</v>
      </c>
      <c r="C335" s="57">
        <f t="shared" si="47"/>
        <v>0</v>
      </c>
      <c r="D335" s="57">
        <f t="shared" si="48"/>
        <v>0</v>
      </c>
      <c r="E335" s="57">
        <f t="shared" si="49"/>
        <v>0</v>
      </c>
      <c r="F335" s="57">
        <f t="shared" si="50"/>
        <v>0</v>
      </c>
      <c r="G335" s="57">
        <f t="shared" si="51"/>
        <v>0</v>
      </c>
      <c r="H335" s="68">
        <v>2021</v>
      </c>
      <c r="I335" s="68" t="s">
        <v>62</v>
      </c>
      <c r="J335" s="68" t="s">
        <v>46</v>
      </c>
      <c r="K335" s="74">
        <v>1.5697000000000001</v>
      </c>
      <c r="L335" s="68">
        <v>10</v>
      </c>
    </row>
    <row r="336" spans="1:12" x14ac:dyDescent="0.25">
      <c r="A336" s="53" t="str">
        <f t="shared" si="45"/>
        <v>2021NovEuro</v>
      </c>
      <c r="B336" s="57">
        <f t="shared" si="46"/>
        <v>0</v>
      </c>
      <c r="C336" s="57">
        <f t="shared" si="47"/>
        <v>0</v>
      </c>
      <c r="D336" s="57">
        <f t="shared" si="48"/>
        <v>0</v>
      </c>
      <c r="E336" s="57">
        <f t="shared" si="49"/>
        <v>0</v>
      </c>
      <c r="F336" s="57">
        <f t="shared" si="50"/>
        <v>0</v>
      </c>
      <c r="G336" s="57">
        <f t="shared" si="51"/>
        <v>0</v>
      </c>
      <c r="H336" s="68">
        <v>2021</v>
      </c>
      <c r="I336" s="68" t="s">
        <v>65</v>
      </c>
      <c r="J336" s="68" t="s">
        <v>46</v>
      </c>
      <c r="K336" s="74">
        <v>1.5463</v>
      </c>
      <c r="L336" s="68">
        <v>11</v>
      </c>
    </row>
    <row r="337" spans="1:12" x14ac:dyDescent="0.25">
      <c r="A337" s="53" t="str">
        <f t="shared" si="45"/>
        <v>2021DecEuro</v>
      </c>
      <c r="B337" s="57">
        <f t="shared" si="46"/>
        <v>0</v>
      </c>
      <c r="C337" s="57">
        <f t="shared" si="47"/>
        <v>0</v>
      </c>
      <c r="D337" s="57">
        <f t="shared" si="48"/>
        <v>0</v>
      </c>
      <c r="E337" s="57">
        <f t="shared" si="49"/>
        <v>0</v>
      </c>
      <c r="F337" s="57">
        <f t="shared" si="50"/>
        <v>0</v>
      </c>
      <c r="G337" s="57">
        <f t="shared" si="51"/>
        <v>0</v>
      </c>
      <c r="H337" s="68">
        <v>2021</v>
      </c>
      <c r="I337" s="68" t="s">
        <v>11</v>
      </c>
      <c r="J337" s="68" t="s">
        <v>46</v>
      </c>
      <c r="K337" s="74">
        <v>1.5295000000000001</v>
      </c>
      <c r="L337" s="68">
        <v>12</v>
      </c>
    </row>
    <row r="338" spans="1:12" x14ac:dyDescent="0.25">
      <c r="A338" s="53" t="str">
        <f t="shared" si="45"/>
        <v>2022JanEuro</v>
      </c>
      <c r="B338" s="57">
        <f t="shared" si="46"/>
        <v>0</v>
      </c>
      <c r="C338" s="57">
        <f t="shared" si="47"/>
        <v>0</v>
      </c>
      <c r="D338" s="57">
        <f t="shared" si="48"/>
        <v>0</v>
      </c>
      <c r="E338" s="57">
        <f t="shared" si="49"/>
        <v>0</v>
      </c>
      <c r="F338" s="57">
        <f t="shared" si="50"/>
        <v>0</v>
      </c>
      <c r="G338" s="57">
        <f t="shared" si="51"/>
        <v>0</v>
      </c>
      <c r="H338" s="68">
        <v>2022</v>
      </c>
      <c r="I338" s="68" t="s">
        <v>8</v>
      </c>
      <c r="J338" s="68" t="s">
        <v>46</v>
      </c>
      <c r="K338" s="74">
        <v>1.5130999999999999</v>
      </c>
      <c r="L338" s="68">
        <v>1</v>
      </c>
    </row>
    <row r="339" spans="1:12" x14ac:dyDescent="0.25">
      <c r="A339" s="53" t="str">
        <f t="shared" si="45"/>
        <v>2022FebEuro</v>
      </c>
      <c r="B339" s="57">
        <f t="shared" si="46"/>
        <v>0</v>
      </c>
      <c r="C339" s="57">
        <f t="shared" si="47"/>
        <v>0</v>
      </c>
      <c r="D339" s="57">
        <f t="shared" si="48"/>
        <v>0</v>
      </c>
      <c r="E339" s="57">
        <f t="shared" si="49"/>
        <v>0</v>
      </c>
      <c r="F339" s="57">
        <f t="shared" si="50"/>
        <v>0</v>
      </c>
      <c r="G339" s="57">
        <f t="shared" si="51"/>
        <v>0</v>
      </c>
      <c r="H339" s="68">
        <v>2022</v>
      </c>
      <c r="I339" s="68" t="s">
        <v>36</v>
      </c>
      <c r="J339" s="68" t="s">
        <v>46</v>
      </c>
      <c r="K339" s="74">
        <v>1.5163</v>
      </c>
      <c r="L339" s="68">
        <v>2</v>
      </c>
    </row>
    <row r="340" spans="1:12" x14ac:dyDescent="0.25">
      <c r="A340" s="53" t="str">
        <f t="shared" si="45"/>
        <v>2022MarEuro</v>
      </c>
      <c r="B340" s="57">
        <f t="shared" si="46"/>
        <v>0</v>
      </c>
      <c r="C340" s="57">
        <f t="shared" si="47"/>
        <v>0</v>
      </c>
      <c r="D340" s="57">
        <f t="shared" si="48"/>
        <v>0</v>
      </c>
      <c r="E340" s="57">
        <f t="shared" si="49"/>
        <v>0</v>
      </c>
      <c r="F340" s="57">
        <f t="shared" si="50"/>
        <v>0</v>
      </c>
      <c r="G340" s="57">
        <f t="shared" si="51"/>
        <v>0</v>
      </c>
      <c r="H340" s="68">
        <v>2022</v>
      </c>
      <c r="I340" s="68" t="s">
        <v>40</v>
      </c>
      <c r="J340" s="68" t="s">
        <v>46</v>
      </c>
      <c r="K340" s="74">
        <v>1.5107999999999999</v>
      </c>
      <c r="L340" s="68">
        <v>3</v>
      </c>
    </row>
    <row r="341" spans="1:12" x14ac:dyDescent="0.25">
      <c r="A341" s="53" t="str">
        <f t="shared" si="45"/>
        <v>2022AprEuro</v>
      </c>
      <c r="B341" s="57">
        <f t="shared" si="46"/>
        <v>0</v>
      </c>
      <c r="C341" s="57">
        <f t="shared" si="47"/>
        <v>0</v>
      </c>
      <c r="D341" s="57">
        <f t="shared" si="48"/>
        <v>0</v>
      </c>
      <c r="E341" s="57">
        <f t="shared" si="49"/>
        <v>0</v>
      </c>
      <c r="F341" s="57">
        <f t="shared" si="50"/>
        <v>0</v>
      </c>
      <c r="G341" s="57">
        <f t="shared" si="51"/>
        <v>0</v>
      </c>
      <c r="H341" s="68">
        <v>2022</v>
      </c>
      <c r="I341" s="68" t="s">
        <v>44</v>
      </c>
      <c r="J341" s="68" t="s">
        <v>46</v>
      </c>
      <c r="K341" s="74">
        <v>1.4555</v>
      </c>
      <c r="L341" s="68">
        <v>4</v>
      </c>
    </row>
    <row r="342" spans="1:12" x14ac:dyDescent="0.25">
      <c r="A342" s="53" t="str">
        <f t="shared" si="45"/>
        <v>2022MayEuro</v>
      </c>
      <c r="B342" s="57">
        <f t="shared" si="46"/>
        <v>0</v>
      </c>
      <c r="C342" s="57">
        <f t="shared" si="47"/>
        <v>0</v>
      </c>
      <c r="D342" s="57">
        <f t="shared" si="48"/>
        <v>0</v>
      </c>
      <c r="E342" s="57">
        <f t="shared" si="49"/>
        <v>0</v>
      </c>
      <c r="F342" s="57">
        <f t="shared" si="50"/>
        <v>0</v>
      </c>
      <c r="G342" s="57">
        <f t="shared" si="51"/>
        <v>0</v>
      </c>
      <c r="H342" s="68">
        <v>2022</v>
      </c>
      <c r="I342" s="68" t="s">
        <v>48</v>
      </c>
      <c r="J342" s="68" t="s">
        <v>46</v>
      </c>
      <c r="K342" s="74">
        <v>1.4723999999999999</v>
      </c>
      <c r="L342" s="68">
        <v>5</v>
      </c>
    </row>
    <row r="343" spans="1:12" x14ac:dyDescent="0.25">
      <c r="A343" s="53" t="str">
        <f t="shared" si="45"/>
        <v>2022JunEuro</v>
      </c>
      <c r="B343" s="57">
        <f t="shared" si="46"/>
        <v>0</v>
      </c>
      <c r="C343" s="57">
        <f t="shared" si="47"/>
        <v>0</v>
      </c>
      <c r="D343" s="57">
        <f t="shared" si="48"/>
        <v>0</v>
      </c>
      <c r="E343" s="57">
        <f t="shared" si="49"/>
        <v>0</v>
      </c>
      <c r="F343" s="57">
        <f t="shared" si="50"/>
        <v>0</v>
      </c>
      <c r="G343" s="57">
        <f t="shared" si="51"/>
        <v>0</v>
      </c>
      <c r="H343" s="68">
        <v>2022</v>
      </c>
      <c r="I343" s="68" t="s">
        <v>52</v>
      </c>
      <c r="J343" s="68" t="s">
        <v>46</v>
      </c>
      <c r="K343" s="74">
        <v>1.4547000000000001</v>
      </c>
      <c r="L343" s="68">
        <v>6</v>
      </c>
    </row>
    <row r="344" spans="1:12" x14ac:dyDescent="0.25">
      <c r="A344" s="53" t="str">
        <f t="shared" si="45"/>
        <v>2022JulEuro</v>
      </c>
      <c r="B344" s="57">
        <f t="shared" si="46"/>
        <v>0</v>
      </c>
      <c r="C344" s="57">
        <f t="shared" si="47"/>
        <v>0</v>
      </c>
      <c r="D344" s="57">
        <f t="shared" si="48"/>
        <v>0</v>
      </c>
      <c r="E344" s="57">
        <f t="shared" si="49"/>
        <v>0</v>
      </c>
      <c r="F344" s="57">
        <f t="shared" si="50"/>
        <v>0</v>
      </c>
      <c r="G344" s="57">
        <f t="shared" si="51"/>
        <v>0</v>
      </c>
      <c r="H344" s="68">
        <v>2022</v>
      </c>
      <c r="I344" s="68" t="s">
        <v>56</v>
      </c>
      <c r="J344" s="68" t="s">
        <v>46</v>
      </c>
      <c r="K344" s="74">
        <v>1.4078999999999999</v>
      </c>
      <c r="L344" s="68">
        <v>7</v>
      </c>
    </row>
    <row r="345" spans="1:12" x14ac:dyDescent="0.25">
      <c r="A345" s="53" t="str">
        <f t="shared" si="45"/>
        <v>2022AugEuro</v>
      </c>
      <c r="B345" s="57">
        <f t="shared" si="46"/>
        <v>0</v>
      </c>
      <c r="C345" s="57">
        <f t="shared" si="47"/>
        <v>0</v>
      </c>
      <c r="D345" s="57">
        <f t="shared" si="48"/>
        <v>0</v>
      </c>
      <c r="E345" s="57">
        <f t="shared" si="49"/>
        <v>0</v>
      </c>
      <c r="F345" s="57">
        <f t="shared" si="50"/>
        <v>0</v>
      </c>
      <c r="G345" s="57">
        <f t="shared" si="51"/>
        <v>0</v>
      </c>
      <c r="H345" s="68">
        <v>2022</v>
      </c>
      <c r="I345" s="68" t="s">
        <v>58</v>
      </c>
      <c r="J345" s="68" t="s">
        <v>46</v>
      </c>
      <c r="K345" s="74">
        <v>1.3996</v>
      </c>
      <c r="L345" s="68">
        <v>8</v>
      </c>
    </row>
    <row r="346" spans="1:12" x14ac:dyDescent="0.25">
      <c r="A346" s="53" t="str">
        <f t="shared" si="45"/>
        <v>2022SepEuro</v>
      </c>
      <c r="B346" s="57">
        <f t="shared" si="46"/>
        <v>0</v>
      </c>
      <c r="C346" s="57">
        <f t="shared" si="47"/>
        <v>0</v>
      </c>
      <c r="D346" s="57">
        <f t="shared" si="48"/>
        <v>0</v>
      </c>
      <c r="E346" s="57">
        <f t="shared" si="49"/>
        <v>0</v>
      </c>
      <c r="F346" s="57">
        <f t="shared" si="50"/>
        <v>0</v>
      </c>
      <c r="G346" s="57">
        <f t="shared" si="51"/>
        <v>0</v>
      </c>
      <c r="H346" s="68">
        <v>2022</v>
      </c>
      <c r="I346" s="68" t="s">
        <v>60</v>
      </c>
      <c r="J346" s="68" t="s">
        <v>46</v>
      </c>
      <c r="K346" s="74">
        <v>1.4053</v>
      </c>
      <c r="L346" s="68">
        <v>9</v>
      </c>
    </row>
    <row r="347" spans="1:12" x14ac:dyDescent="0.25">
      <c r="A347" s="53" t="str">
        <f t="shared" si="45"/>
        <v>2022OctEuro</v>
      </c>
      <c r="B347" s="57">
        <f t="shared" si="46"/>
        <v>0</v>
      </c>
      <c r="C347" s="57">
        <f t="shared" si="47"/>
        <v>0</v>
      </c>
      <c r="D347" s="57">
        <f t="shared" si="48"/>
        <v>0</v>
      </c>
      <c r="E347" s="57">
        <f t="shared" si="49"/>
        <v>0</v>
      </c>
      <c r="F347" s="57">
        <f t="shared" si="50"/>
        <v>0</v>
      </c>
      <c r="G347" s="57">
        <f t="shared" si="51"/>
        <v>0</v>
      </c>
      <c r="H347" s="68">
        <v>2022</v>
      </c>
      <c r="I347" s="68" t="s">
        <v>62</v>
      </c>
      <c r="J347" s="68" t="s">
        <v>46</v>
      </c>
      <c r="K347" s="74">
        <v>1.4063000000000001</v>
      </c>
      <c r="L347" s="68">
        <v>10</v>
      </c>
    </row>
    <row r="348" spans="1:12" x14ac:dyDescent="0.25">
      <c r="A348" s="53" t="str">
        <f t="shared" si="45"/>
        <v>2022NovEuro</v>
      </c>
      <c r="B348" s="57">
        <f t="shared" si="46"/>
        <v>0</v>
      </c>
      <c r="C348" s="57">
        <f t="shared" si="47"/>
        <v>0</v>
      </c>
      <c r="D348" s="57">
        <f t="shared" si="48"/>
        <v>0</v>
      </c>
      <c r="E348" s="57">
        <f t="shared" si="49"/>
        <v>0</v>
      </c>
      <c r="F348" s="57">
        <f t="shared" si="50"/>
        <v>0</v>
      </c>
      <c r="G348" s="57">
        <f t="shared" si="51"/>
        <v>0</v>
      </c>
      <c r="H348" s="68">
        <v>2022</v>
      </c>
      <c r="I348" s="68" t="s">
        <v>65</v>
      </c>
      <c r="J348" s="68" t="s">
        <v>46</v>
      </c>
      <c r="K348" s="74">
        <v>1.42</v>
      </c>
      <c r="L348" s="68">
        <v>11</v>
      </c>
    </row>
    <row r="349" spans="1:12" x14ac:dyDescent="0.25">
      <c r="A349" s="53" t="str">
        <f t="shared" si="45"/>
        <v>2022DecEuro</v>
      </c>
      <c r="B349" s="57">
        <f t="shared" si="46"/>
        <v>0</v>
      </c>
      <c r="C349" s="57">
        <f t="shared" si="47"/>
        <v>0</v>
      </c>
      <c r="D349" s="57">
        <f t="shared" si="48"/>
        <v>0</v>
      </c>
      <c r="E349" s="57">
        <f t="shared" si="49"/>
        <v>0</v>
      </c>
      <c r="F349" s="57">
        <f t="shared" si="50"/>
        <v>0</v>
      </c>
      <c r="G349" s="57">
        <f t="shared" si="51"/>
        <v>0</v>
      </c>
      <c r="H349" s="68">
        <v>2022</v>
      </c>
      <c r="I349" s="68" t="s">
        <v>11</v>
      </c>
      <c r="J349" s="68" t="s">
        <v>46</v>
      </c>
      <c r="K349" s="70">
        <v>1.4331</v>
      </c>
      <c r="L349" s="68">
        <v>12</v>
      </c>
    </row>
    <row r="350" spans="1:12" x14ac:dyDescent="0.25">
      <c r="A350" s="53" t="str">
        <f t="shared" si="45"/>
        <v>2023JanEuro</v>
      </c>
      <c r="B350" s="57">
        <f t="shared" si="46"/>
        <v>0</v>
      </c>
      <c r="C350" s="57">
        <f t="shared" si="47"/>
        <v>0</v>
      </c>
      <c r="D350" s="57">
        <f t="shared" si="48"/>
        <v>0</v>
      </c>
      <c r="E350" s="57">
        <f t="shared" si="49"/>
        <v>0</v>
      </c>
      <c r="F350" s="57">
        <f t="shared" si="50"/>
        <v>0</v>
      </c>
      <c r="G350" s="57">
        <f t="shared" si="51"/>
        <v>0</v>
      </c>
      <c r="H350" s="68">
        <v>2023</v>
      </c>
      <c r="I350" s="68" t="s">
        <v>8</v>
      </c>
      <c r="J350" s="68" t="s">
        <v>46</v>
      </c>
      <c r="K350" s="74">
        <v>1.4252</v>
      </c>
      <c r="L350" s="68">
        <v>1</v>
      </c>
    </row>
    <row r="351" spans="1:12" x14ac:dyDescent="0.25">
      <c r="A351" s="53" t="str">
        <f t="shared" si="45"/>
        <v>2023FebEuro</v>
      </c>
      <c r="B351" s="57">
        <f t="shared" si="46"/>
        <v>0</v>
      </c>
      <c r="C351" s="57">
        <f t="shared" si="47"/>
        <v>0</v>
      </c>
      <c r="D351" s="57">
        <f t="shared" si="48"/>
        <v>0</v>
      </c>
      <c r="E351" s="57">
        <f t="shared" si="49"/>
        <v>0</v>
      </c>
      <c r="F351" s="57">
        <f t="shared" si="50"/>
        <v>0</v>
      </c>
      <c r="G351" s="57">
        <f t="shared" si="51"/>
        <v>0</v>
      </c>
      <c r="H351" s="68">
        <v>2023</v>
      </c>
      <c r="I351" s="68" t="s">
        <v>36</v>
      </c>
      <c r="J351" s="68" t="s">
        <v>46</v>
      </c>
      <c r="K351" s="74">
        <v>1.4278999999999999</v>
      </c>
      <c r="L351" s="68">
        <v>2</v>
      </c>
    </row>
    <row r="352" spans="1:12" x14ac:dyDescent="0.25">
      <c r="A352" s="53" t="str">
        <f t="shared" si="45"/>
        <v>2023MarEuro</v>
      </c>
      <c r="B352" s="57">
        <f t="shared" si="46"/>
        <v>0</v>
      </c>
      <c r="C352" s="57">
        <f t="shared" si="47"/>
        <v>0</v>
      </c>
      <c r="D352" s="57">
        <f t="shared" si="48"/>
        <v>0</v>
      </c>
      <c r="E352" s="57">
        <f t="shared" si="49"/>
        <v>0</v>
      </c>
      <c r="F352" s="57">
        <f t="shared" si="50"/>
        <v>0</v>
      </c>
      <c r="G352" s="57">
        <f t="shared" si="51"/>
        <v>0</v>
      </c>
      <c r="H352" s="68">
        <v>2023</v>
      </c>
      <c r="I352" s="68" t="s">
        <v>40</v>
      </c>
      <c r="J352" s="68" t="s">
        <v>46</v>
      </c>
      <c r="K352" s="74">
        <v>1.4473</v>
      </c>
      <c r="L352" s="68">
        <v>3</v>
      </c>
    </row>
    <row r="353" spans="1:12" x14ac:dyDescent="0.25">
      <c r="A353" s="53" t="str">
        <f t="shared" si="45"/>
        <v>2023AprEuro</v>
      </c>
      <c r="B353" s="57">
        <f t="shared" si="46"/>
        <v>0</v>
      </c>
      <c r="C353" s="57">
        <f t="shared" si="47"/>
        <v>0</v>
      </c>
      <c r="D353" s="57">
        <f t="shared" si="48"/>
        <v>0</v>
      </c>
      <c r="E353" s="57">
        <f t="shared" si="49"/>
        <v>0</v>
      </c>
      <c r="F353" s="57">
        <f t="shared" si="50"/>
        <v>0</v>
      </c>
      <c r="G353" s="57">
        <f t="shared" si="51"/>
        <v>0</v>
      </c>
      <c r="H353" s="68">
        <v>2023</v>
      </c>
      <c r="I353" s="68" t="s">
        <v>44</v>
      </c>
      <c r="J353" s="68" t="s">
        <v>46</v>
      </c>
      <c r="K353" s="74">
        <v>1.4701</v>
      </c>
      <c r="L353" s="68">
        <v>4</v>
      </c>
    </row>
    <row r="354" spans="1:12" x14ac:dyDescent="0.25">
      <c r="A354" s="53" t="str">
        <f t="shared" si="45"/>
        <v>2023MayEuro</v>
      </c>
      <c r="B354" s="57">
        <f t="shared" si="46"/>
        <v>0</v>
      </c>
      <c r="C354" s="57">
        <f t="shared" si="47"/>
        <v>0</v>
      </c>
      <c r="D354" s="57">
        <f t="shared" si="48"/>
        <v>0</v>
      </c>
      <c r="E354" s="57">
        <f t="shared" si="49"/>
        <v>0</v>
      </c>
      <c r="F354" s="57">
        <f t="shared" si="50"/>
        <v>0</v>
      </c>
      <c r="G354" s="57">
        <f t="shared" si="51"/>
        <v>0</v>
      </c>
      <c r="H354" s="68">
        <v>2023</v>
      </c>
      <c r="I354" s="68" t="s">
        <v>48</v>
      </c>
      <c r="J354" s="68" t="s">
        <v>46</v>
      </c>
      <c r="K354" s="74">
        <v>1.4482999999999999</v>
      </c>
      <c r="L354" s="68">
        <v>5</v>
      </c>
    </row>
    <row r="355" spans="1:12" x14ac:dyDescent="0.25">
      <c r="A355" s="53" t="str">
        <f t="shared" si="45"/>
        <v>2023JunEuro</v>
      </c>
      <c r="B355" s="57">
        <f t="shared" si="46"/>
        <v>0</v>
      </c>
      <c r="C355" s="57">
        <f t="shared" si="47"/>
        <v>0</v>
      </c>
      <c r="D355" s="57">
        <f t="shared" si="48"/>
        <v>0</v>
      </c>
      <c r="E355" s="57">
        <f t="shared" si="49"/>
        <v>0</v>
      </c>
      <c r="F355" s="57">
        <f t="shared" si="50"/>
        <v>0</v>
      </c>
      <c r="G355" s="57">
        <f t="shared" si="51"/>
        <v>0</v>
      </c>
      <c r="H355" s="68">
        <v>2023</v>
      </c>
      <c r="I355" s="68" t="s">
        <v>52</v>
      </c>
      <c r="J355" s="68" t="s">
        <v>46</v>
      </c>
      <c r="K355" s="74">
        <v>1.4739</v>
      </c>
      <c r="L355" s="68">
        <v>6</v>
      </c>
    </row>
    <row r="356" spans="1:12" x14ac:dyDescent="0.25">
      <c r="A356" s="53" t="str">
        <f t="shared" si="45"/>
        <v>2023JulEuro</v>
      </c>
      <c r="B356" s="57">
        <f t="shared" si="46"/>
        <v>0</v>
      </c>
      <c r="C356" s="57">
        <f t="shared" si="47"/>
        <v>0</v>
      </c>
      <c r="D356" s="57">
        <f t="shared" si="48"/>
        <v>0</v>
      </c>
      <c r="E356" s="57">
        <f t="shared" si="49"/>
        <v>0</v>
      </c>
      <c r="F356" s="57">
        <f t="shared" si="50"/>
        <v>0</v>
      </c>
      <c r="G356" s="57">
        <f t="shared" si="51"/>
        <v>0</v>
      </c>
      <c r="H356" s="68">
        <v>2023</v>
      </c>
      <c r="I356" s="68" t="s">
        <v>56</v>
      </c>
      <c r="J356" s="68" t="s">
        <v>46</v>
      </c>
      <c r="K356" s="74">
        <v>1.4664999999999999</v>
      </c>
      <c r="L356" s="68">
        <v>7</v>
      </c>
    </row>
    <row r="357" spans="1:12" x14ac:dyDescent="0.25">
      <c r="A357" s="53" t="str">
        <f t="shared" si="45"/>
        <v>2023AugEuro</v>
      </c>
      <c r="B357" s="57">
        <f t="shared" si="46"/>
        <v>0</v>
      </c>
      <c r="C357" s="57">
        <f t="shared" si="47"/>
        <v>0</v>
      </c>
      <c r="D357" s="57">
        <f t="shared" si="48"/>
        <v>0</v>
      </c>
      <c r="E357" s="57">
        <f t="shared" si="49"/>
        <v>0</v>
      </c>
      <c r="F357" s="57">
        <f t="shared" si="50"/>
        <v>0</v>
      </c>
      <c r="G357" s="57">
        <f t="shared" si="51"/>
        <v>0</v>
      </c>
      <c r="H357" s="68">
        <v>2023</v>
      </c>
      <c r="I357" s="68" t="s">
        <v>58</v>
      </c>
      <c r="J357" s="68" t="s">
        <v>46</v>
      </c>
      <c r="K357" s="74">
        <v>1.4745999999999999</v>
      </c>
      <c r="L357" s="68">
        <v>8</v>
      </c>
    </row>
    <row r="358" spans="1:12" x14ac:dyDescent="0.25">
      <c r="A358" s="53" t="str">
        <f t="shared" si="45"/>
        <v>2023SepEuro</v>
      </c>
      <c r="B358" s="57">
        <f t="shared" si="46"/>
        <v>0</v>
      </c>
      <c r="C358" s="57">
        <f t="shared" si="47"/>
        <v>0</v>
      </c>
      <c r="D358" s="57">
        <f t="shared" si="48"/>
        <v>0</v>
      </c>
      <c r="E358" s="57">
        <f t="shared" si="49"/>
        <v>0</v>
      </c>
      <c r="F358" s="57">
        <f t="shared" si="50"/>
        <v>0</v>
      </c>
      <c r="G358" s="57">
        <f t="shared" si="51"/>
        <v>0</v>
      </c>
      <c r="H358" s="68">
        <v>2023</v>
      </c>
      <c r="I358" s="68" t="s">
        <v>60</v>
      </c>
      <c r="J358" s="68" t="s">
        <v>46</v>
      </c>
      <c r="K358" s="74">
        <v>1.4432</v>
      </c>
      <c r="L358" s="68">
        <v>9</v>
      </c>
    </row>
    <row r="359" spans="1:12" x14ac:dyDescent="0.25">
      <c r="A359" s="53" t="str">
        <f t="shared" si="45"/>
        <v>2023OctEuro</v>
      </c>
      <c r="B359" s="57">
        <f t="shared" si="46"/>
        <v>0</v>
      </c>
      <c r="C359" s="57">
        <f t="shared" si="47"/>
        <v>0</v>
      </c>
      <c r="D359" s="57">
        <f t="shared" si="48"/>
        <v>0</v>
      </c>
      <c r="E359" s="57">
        <f t="shared" si="49"/>
        <v>0</v>
      </c>
      <c r="F359" s="57">
        <f t="shared" si="50"/>
        <v>0</v>
      </c>
      <c r="G359" s="57">
        <f t="shared" si="51"/>
        <v>0</v>
      </c>
      <c r="H359" s="68">
        <v>2023</v>
      </c>
      <c r="I359" s="68" t="s">
        <v>62</v>
      </c>
      <c r="J359" s="68" t="s">
        <v>46</v>
      </c>
      <c r="K359" s="74">
        <v>1.4481999999999999</v>
      </c>
      <c r="L359" s="68">
        <v>10</v>
      </c>
    </row>
    <row r="360" spans="1:12" x14ac:dyDescent="0.25">
      <c r="A360" s="53" t="str">
        <f t="shared" si="45"/>
        <v>2023NovEuro</v>
      </c>
      <c r="B360" s="57">
        <f t="shared" si="46"/>
        <v>0</v>
      </c>
      <c r="C360" s="57">
        <f t="shared" si="47"/>
        <v>0</v>
      </c>
      <c r="D360" s="57">
        <f t="shared" si="48"/>
        <v>0</v>
      </c>
      <c r="E360" s="57">
        <f t="shared" si="49"/>
        <v>0</v>
      </c>
      <c r="F360" s="57">
        <f t="shared" si="50"/>
        <v>0</v>
      </c>
      <c r="G360" s="57">
        <f t="shared" si="51"/>
        <v>0</v>
      </c>
      <c r="H360" s="68">
        <v>2023</v>
      </c>
      <c r="I360" s="68" t="s">
        <v>65</v>
      </c>
      <c r="J360" s="68" t="s">
        <v>46</v>
      </c>
      <c r="K360" s="74">
        <v>1.4612000000000001</v>
      </c>
      <c r="L360" s="68">
        <v>11</v>
      </c>
    </row>
    <row r="361" spans="1:12" x14ac:dyDescent="0.25">
      <c r="A361" s="53" t="str">
        <f t="shared" si="45"/>
        <v>2023DecEuro</v>
      </c>
      <c r="B361" s="57">
        <f t="shared" si="46"/>
        <v>0</v>
      </c>
      <c r="C361" s="57">
        <f t="shared" si="47"/>
        <v>0</v>
      </c>
      <c r="D361" s="57">
        <f t="shared" si="48"/>
        <v>0</v>
      </c>
      <c r="E361" s="57">
        <f t="shared" si="49"/>
        <v>0</v>
      </c>
      <c r="F361" s="57">
        <f t="shared" si="50"/>
        <v>0</v>
      </c>
      <c r="G361" s="57">
        <f t="shared" si="51"/>
        <v>0</v>
      </c>
      <c r="H361" s="68">
        <v>2023</v>
      </c>
      <c r="I361" s="68" t="s">
        <v>11</v>
      </c>
      <c r="J361" s="68" t="s">
        <v>46</v>
      </c>
      <c r="K361" s="74">
        <v>1.4590000000000001</v>
      </c>
      <c r="L361" s="68">
        <v>12</v>
      </c>
    </row>
    <row r="362" spans="1:12" x14ac:dyDescent="0.25">
      <c r="A362" s="53" t="str">
        <f t="shared" si="45"/>
        <v>2024JanEuro</v>
      </c>
      <c r="B362" s="57">
        <f t="shared" si="46"/>
        <v>0</v>
      </c>
      <c r="C362" s="57">
        <f t="shared" si="47"/>
        <v>0</v>
      </c>
      <c r="D362" s="57">
        <f t="shared" si="48"/>
        <v>0</v>
      </c>
      <c r="E362" s="57">
        <f t="shared" si="49"/>
        <v>0</v>
      </c>
      <c r="F362" s="57">
        <f t="shared" si="50"/>
        <v>0</v>
      </c>
      <c r="G362" s="57">
        <f t="shared" si="51"/>
        <v>0</v>
      </c>
      <c r="H362" s="68">
        <v>2024</v>
      </c>
      <c r="I362" s="68" t="s">
        <v>8</v>
      </c>
      <c r="J362" s="68" t="s">
        <v>46</v>
      </c>
      <c r="K362" s="70">
        <v>1.4507000000000001</v>
      </c>
      <c r="L362" s="68">
        <v>1</v>
      </c>
    </row>
    <row r="363" spans="1:12" x14ac:dyDescent="0.25">
      <c r="A363" s="53" t="str">
        <f t="shared" si="45"/>
        <v>2024FebEuro</v>
      </c>
      <c r="B363" s="57">
        <f t="shared" si="46"/>
        <v>0</v>
      </c>
      <c r="C363" s="57">
        <f t="shared" si="47"/>
        <v>0</v>
      </c>
      <c r="D363" s="57">
        <f t="shared" si="48"/>
        <v>0</v>
      </c>
      <c r="E363" s="57">
        <f t="shared" si="49"/>
        <v>0</v>
      </c>
      <c r="F363" s="57">
        <f t="shared" si="50"/>
        <v>0</v>
      </c>
      <c r="G363" s="57">
        <f t="shared" si="51"/>
        <v>0</v>
      </c>
      <c r="H363" s="68">
        <v>2024</v>
      </c>
      <c r="I363" s="68" t="s">
        <v>36</v>
      </c>
      <c r="J363" s="68" t="s">
        <v>46</v>
      </c>
      <c r="K363" s="70">
        <v>1.4571000000000001</v>
      </c>
      <c r="L363" s="68">
        <v>2</v>
      </c>
    </row>
    <row r="364" spans="1:12" x14ac:dyDescent="0.25">
      <c r="A364" s="53" t="str">
        <f t="shared" si="45"/>
        <v>2024MarEuro</v>
      </c>
      <c r="B364" s="57">
        <f t="shared" si="46"/>
        <v>0</v>
      </c>
      <c r="C364" s="57">
        <f t="shared" si="47"/>
        <v>0</v>
      </c>
      <c r="D364" s="57">
        <f t="shared" si="48"/>
        <v>0</v>
      </c>
      <c r="E364" s="57">
        <f t="shared" si="49"/>
        <v>0</v>
      </c>
      <c r="F364" s="57">
        <f t="shared" si="50"/>
        <v>0</v>
      </c>
      <c r="G364" s="57">
        <f t="shared" si="51"/>
        <v>0</v>
      </c>
      <c r="H364" s="68">
        <v>2024</v>
      </c>
      <c r="I364" s="68" t="s">
        <v>40</v>
      </c>
      <c r="J364" s="68" t="s">
        <v>46</v>
      </c>
      <c r="K364" s="70">
        <v>1.4582999999999999</v>
      </c>
      <c r="L364" s="68">
        <v>3</v>
      </c>
    </row>
    <row r="365" spans="1:12" x14ac:dyDescent="0.25">
      <c r="A365" s="53" t="str">
        <f t="shared" si="45"/>
        <v>2024AprEuro</v>
      </c>
      <c r="B365" s="57">
        <f t="shared" si="46"/>
        <v>0</v>
      </c>
      <c r="C365" s="57">
        <f t="shared" si="47"/>
        <v>0</v>
      </c>
      <c r="D365" s="57">
        <f t="shared" si="48"/>
        <v>0</v>
      </c>
      <c r="E365" s="57">
        <f t="shared" si="49"/>
        <v>0</v>
      </c>
      <c r="F365" s="57">
        <f t="shared" si="50"/>
        <v>0</v>
      </c>
      <c r="G365" s="57">
        <f t="shared" si="51"/>
        <v>0</v>
      </c>
      <c r="H365" s="68">
        <v>2024</v>
      </c>
      <c r="I365" s="68" t="s">
        <v>44</v>
      </c>
      <c r="J365" s="68" t="s">
        <v>46</v>
      </c>
      <c r="K365" s="70">
        <v>1.4571000000000001</v>
      </c>
      <c r="L365" s="68">
        <v>4</v>
      </c>
    </row>
    <row r="366" spans="1:12" x14ac:dyDescent="0.25">
      <c r="A366" s="53" t="str">
        <f t="shared" si="45"/>
        <v>2024MayEuro</v>
      </c>
      <c r="B366" s="57">
        <f t="shared" si="46"/>
        <v>0</v>
      </c>
      <c r="C366" s="57">
        <f t="shared" si="47"/>
        <v>0</v>
      </c>
      <c r="D366" s="57">
        <f t="shared" si="48"/>
        <v>0</v>
      </c>
      <c r="E366" s="57">
        <f t="shared" si="49"/>
        <v>0</v>
      </c>
      <c r="F366" s="57">
        <f t="shared" si="50"/>
        <v>0</v>
      </c>
      <c r="G366" s="57">
        <f t="shared" si="51"/>
        <v>0</v>
      </c>
      <c r="H366" s="68">
        <v>2024</v>
      </c>
      <c r="I366" s="68" t="s">
        <v>48</v>
      </c>
      <c r="J366" s="68" t="s">
        <v>46</v>
      </c>
      <c r="K366" s="70">
        <v>1.4613</v>
      </c>
      <c r="L366" s="68">
        <v>5</v>
      </c>
    </row>
    <row r="367" spans="1:12" x14ac:dyDescent="0.25">
      <c r="A367" s="53" t="str">
        <f t="shared" si="45"/>
        <v>2024JunEuro</v>
      </c>
      <c r="B367" s="57">
        <f t="shared" si="46"/>
        <v>0</v>
      </c>
      <c r="C367" s="57">
        <f t="shared" si="47"/>
        <v>0</v>
      </c>
      <c r="D367" s="57">
        <f t="shared" si="48"/>
        <v>0</v>
      </c>
      <c r="E367" s="57">
        <f t="shared" si="49"/>
        <v>0</v>
      </c>
      <c r="F367" s="57">
        <f t="shared" si="50"/>
        <v>0</v>
      </c>
      <c r="G367" s="57">
        <f t="shared" si="51"/>
        <v>0</v>
      </c>
      <c r="H367" s="68">
        <v>2024</v>
      </c>
      <c r="I367" s="68" t="s">
        <v>52</v>
      </c>
      <c r="J367" s="68" t="s">
        <v>46</v>
      </c>
      <c r="K367" s="70">
        <v>1.4524999999999999</v>
      </c>
      <c r="L367" s="68">
        <v>6</v>
      </c>
    </row>
    <row r="368" spans="1:12" x14ac:dyDescent="0.25">
      <c r="A368" s="53" t="str">
        <f t="shared" si="45"/>
        <v>2024JulEuro</v>
      </c>
      <c r="B368" s="57">
        <f t="shared" si="46"/>
        <v>0</v>
      </c>
      <c r="C368" s="57">
        <f t="shared" si="47"/>
        <v>0</v>
      </c>
      <c r="D368" s="57">
        <f t="shared" si="48"/>
        <v>0</v>
      </c>
      <c r="E368" s="57">
        <f t="shared" si="49"/>
        <v>0</v>
      </c>
      <c r="F368" s="57">
        <f t="shared" si="50"/>
        <v>0</v>
      </c>
      <c r="G368" s="57">
        <f t="shared" si="51"/>
        <v>0</v>
      </c>
      <c r="H368" s="68">
        <v>2024</v>
      </c>
      <c r="I368" s="68" t="s">
        <v>56</v>
      </c>
      <c r="J368" s="68" t="s">
        <v>46</v>
      </c>
      <c r="K368" s="70">
        <v>1.4538</v>
      </c>
      <c r="L368" s="68">
        <v>7</v>
      </c>
    </row>
    <row r="369" spans="1:12" x14ac:dyDescent="0.25">
      <c r="A369" s="53" t="str">
        <f t="shared" si="45"/>
        <v>2024AugEuro</v>
      </c>
      <c r="B369" s="57">
        <f t="shared" si="46"/>
        <v>0</v>
      </c>
      <c r="C369" s="57">
        <f t="shared" si="47"/>
        <v>0</v>
      </c>
      <c r="D369" s="57">
        <f t="shared" si="48"/>
        <v>0</v>
      </c>
      <c r="E369" s="57">
        <f t="shared" si="49"/>
        <v>0</v>
      </c>
      <c r="F369" s="57">
        <f t="shared" si="50"/>
        <v>0</v>
      </c>
      <c r="G369" s="57">
        <f t="shared" si="51"/>
        <v>0</v>
      </c>
      <c r="H369" s="68">
        <v>2024</v>
      </c>
      <c r="I369" s="68" t="s">
        <v>58</v>
      </c>
      <c r="J369" s="68" t="s">
        <v>46</v>
      </c>
      <c r="K369" s="70">
        <v>1.4430000000000001</v>
      </c>
      <c r="L369" s="68">
        <v>8</v>
      </c>
    </row>
    <row r="370" spans="1:12" x14ac:dyDescent="0.25">
      <c r="A370" s="53" t="str">
        <f t="shared" si="45"/>
        <v>2024SepEuro</v>
      </c>
      <c r="B370" s="57">
        <f t="shared" si="46"/>
        <v>0</v>
      </c>
      <c r="C370" s="57">
        <f t="shared" si="47"/>
        <v>0</v>
      </c>
      <c r="D370" s="57">
        <f t="shared" si="48"/>
        <v>0</v>
      </c>
      <c r="E370" s="57">
        <f t="shared" si="49"/>
        <v>0</v>
      </c>
      <c r="F370" s="57">
        <f t="shared" si="50"/>
        <v>0</v>
      </c>
      <c r="G370" s="57">
        <f t="shared" si="51"/>
        <v>0</v>
      </c>
      <c r="H370" s="68">
        <v>2024</v>
      </c>
      <c r="I370" s="68" t="s">
        <v>60</v>
      </c>
      <c r="J370" s="68" t="s">
        <v>46</v>
      </c>
      <c r="K370" s="70">
        <v>1.429</v>
      </c>
      <c r="L370" s="68">
        <v>9</v>
      </c>
    </row>
    <row r="371" spans="1:12" x14ac:dyDescent="0.25">
      <c r="A371" s="53" t="str">
        <f t="shared" si="45"/>
        <v>2024OctEuro</v>
      </c>
      <c r="B371" s="57">
        <f t="shared" si="46"/>
        <v>0</v>
      </c>
      <c r="C371" s="57">
        <f t="shared" si="47"/>
        <v>0</v>
      </c>
      <c r="D371" s="57">
        <f t="shared" si="48"/>
        <v>0</v>
      </c>
      <c r="E371" s="57">
        <f t="shared" si="49"/>
        <v>0</v>
      </c>
      <c r="F371" s="57">
        <f t="shared" si="50"/>
        <v>0</v>
      </c>
      <c r="G371" s="57">
        <f t="shared" si="51"/>
        <v>0</v>
      </c>
      <c r="H371" s="68">
        <v>2024</v>
      </c>
      <c r="I371" s="68" t="s">
        <v>62</v>
      </c>
      <c r="J371" s="68" t="s">
        <v>46</v>
      </c>
      <c r="K371" s="70">
        <v>1.4332</v>
      </c>
      <c r="L371" s="68">
        <v>10</v>
      </c>
    </row>
    <row r="372" spans="1:12" x14ac:dyDescent="0.25">
      <c r="A372" s="53" t="str">
        <f t="shared" si="45"/>
        <v>2024NovEuro</v>
      </c>
      <c r="B372" s="57">
        <f t="shared" si="46"/>
        <v>0</v>
      </c>
      <c r="C372" s="57">
        <f t="shared" si="47"/>
        <v>0</v>
      </c>
      <c r="D372" s="57">
        <f t="shared" si="48"/>
        <v>0</v>
      </c>
      <c r="E372" s="57">
        <f t="shared" si="49"/>
        <v>0</v>
      </c>
      <c r="F372" s="57">
        <f t="shared" si="50"/>
        <v>0</v>
      </c>
      <c r="G372" s="57">
        <f t="shared" si="51"/>
        <v>0</v>
      </c>
      <c r="H372" s="68">
        <v>2024</v>
      </c>
      <c r="I372" s="68" t="s">
        <v>65</v>
      </c>
      <c r="J372" s="68" t="s">
        <v>46</v>
      </c>
      <c r="K372" s="70">
        <v>1.4161999999999999</v>
      </c>
      <c r="L372" s="68">
        <v>11</v>
      </c>
    </row>
    <row r="373" spans="1:12" x14ac:dyDescent="0.25">
      <c r="A373" s="53" t="str">
        <f t="shared" si="45"/>
        <v>2024DecEuro</v>
      </c>
      <c r="B373" s="57">
        <f t="shared" si="46"/>
        <v>0</v>
      </c>
      <c r="C373" s="57">
        <f t="shared" si="47"/>
        <v>0</v>
      </c>
      <c r="D373" s="57">
        <f t="shared" si="48"/>
        <v>0</v>
      </c>
      <c r="E373" s="57">
        <f t="shared" si="49"/>
        <v>0</v>
      </c>
      <c r="F373" s="57">
        <f t="shared" si="50"/>
        <v>0</v>
      </c>
      <c r="G373" s="57">
        <f t="shared" si="51"/>
        <v>0</v>
      </c>
      <c r="H373" s="68">
        <v>2024</v>
      </c>
      <c r="I373" s="68" t="s">
        <v>11</v>
      </c>
      <c r="J373" s="68" t="s">
        <v>46</v>
      </c>
      <c r="K373" s="70">
        <v>1.4159999999999999</v>
      </c>
      <c r="L373" s="68">
        <v>12</v>
      </c>
    </row>
    <row r="374" spans="1:12" x14ac:dyDescent="0.25">
      <c r="A374" s="53" t="str">
        <f t="shared" si="45"/>
        <v>2025JanEuro</v>
      </c>
      <c r="B374" s="57">
        <f t="shared" si="46"/>
        <v>0</v>
      </c>
      <c r="C374" s="57">
        <f t="shared" si="47"/>
        <v>0</v>
      </c>
      <c r="D374" s="57">
        <f t="shared" si="48"/>
        <v>0</v>
      </c>
      <c r="E374" s="57">
        <f t="shared" si="49"/>
        <v>0</v>
      </c>
      <c r="F374" s="57">
        <f t="shared" si="50"/>
        <v>0</v>
      </c>
      <c r="G374" s="57">
        <f t="shared" si="51"/>
        <v>0</v>
      </c>
      <c r="H374" s="68">
        <v>2025</v>
      </c>
      <c r="I374" s="68" t="s">
        <v>8</v>
      </c>
      <c r="J374" s="68" t="s">
        <v>46</v>
      </c>
      <c r="K374" s="70">
        <v>1.4072</v>
      </c>
      <c r="L374" s="68">
        <v>1</v>
      </c>
    </row>
    <row r="375" spans="1:12" x14ac:dyDescent="0.25">
      <c r="A375" s="53" t="str">
        <f t="shared" si="45"/>
        <v>2025FebEuro</v>
      </c>
      <c r="B375" s="57">
        <f t="shared" si="46"/>
        <v>0</v>
      </c>
      <c r="C375" s="57">
        <f t="shared" si="47"/>
        <v>0</v>
      </c>
      <c r="D375" s="57">
        <f t="shared" si="48"/>
        <v>0</v>
      </c>
      <c r="E375" s="57">
        <f t="shared" si="49"/>
        <v>0</v>
      </c>
      <c r="F375" s="57">
        <f t="shared" si="50"/>
        <v>0</v>
      </c>
      <c r="G375" s="57">
        <f t="shared" si="51"/>
        <v>0</v>
      </c>
      <c r="H375" s="68">
        <v>2025</v>
      </c>
      <c r="I375" s="68" t="s">
        <v>36</v>
      </c>
      <c r="J375" s="68" t="s">
        <v>46</v>
      </c>
      <c r="K375" s="70">
        <v>1.4014</v>
      </c>
      <c r="L375" s="68">
        <v>2</v>
      </c>
    </row>
    <row r="376" spans="1:12" x14ac:dyDescent="0.25">
      <c r="A376" s="53" t="str">
        <f t="shared" si="45"/>
        <v>2025MarEuro</v>
      </c>
      <c r="B376" s="57">
        <f t="shared" si="46"/>
        <v>0</v>
      </c>
      <c r="C376" s="57">
        <f t="shared" si="47"/>
        <v>0</v>
      </c>
      <c r="D376" s="57">
        <f t="shared" si="48"/>
        <v>0</v>
      </c>
      <c r="E376" s="57">
        <f t="shared" si="49"/>
        <v>0</v>
      </c>
      <c r="F376" s="57">
        <f t="shared" si="50"/>
        <v>0</v>
      </c>
      <c r="G376" s="57">
        <f t="shared" si="51"/>
        <v>0</v>
      </c>
      <c r="H376" s="68">
        <v>2025</v>
      </c>
      <c r="I376" s="68" t="s">
        <v>40</v>
      </c>
      <c r="J376" s="68" t="s">
        <v>46</v>
      </c>
      <c r="K376" s="70">
        <v>1.4473</v>
      </c>
      <c r="L376" s="68">
        <v>3</v>
      </c>
    </row>
    <row r="377" spans="1:12" x14ac:dyDescent="0.25">
      <c r="A377" s="53" t="str">
        <f t="shared" si="45"/>
        <v>2025AprEuro</v>
      </c>
      <c r="B377" s="57">
        <f t="shared" si="46"/>
        <v>0</v>
      </c>
      <c r="C377" s="57">
        <f t="shared" si="47"/>
        <v>0</v>
      </c>
      <c r="D377" s="57">
        <f t="shared" si="48"/>
        <v>0</v>
      </c>
      <c r="E377" s="57">
        <f t="shared" si="49"/>
        <v>0</v>
      </c>
      <c r="F377" s="57">
        <f t="shared" si="50"/>
        <v>0</v>
      </c>
      <c r="G377" s="57">
        <f t="shared" si="51"/>
        <v>0</v>
      </c>
      <c r="H377" s="68">
        <v>2025</v>
      </c>
      <c r="I377" s="68" t="s">
        <v>44</v>
      </c>
      <c r="J377" s="68" t="s">
        <v>46</v>
      </c>
      <c r="K377" s="70">
        <v>1.4866999999999999</v>
      </c>
      <c r="L377" s="68">
        <v>4</v>
      </c>
    </row>
    <row r="378" spans="1:12" x14ac:dyDescent="0.25">
      <c r="A378" s="53" t="str">
        <f t="shared" si="45"/>
        <v>2025MayEuro</v>
      </c>
      <c r="B378" s="57">
        <f t="shared" si="46"/>
        <v>0</v>
      </c>
      <c r="C378" s="57">
        <f t="shared" si="47"/>
        <v>0</v>
      </c>
      <c r="D378" s="57">
        <f t="shared" si="48"/>
        <v>0</v>
      </c>
      <c r="E378" s="57">
        <f t="shared" si="49"/>
        <v>0</v>
      </c>
      <c r="F378" s="57">
        <f t="shared" si="50"/>
        <v>0</v>
      </c>
      <c r="G378" s="57">
        <f t="shared" si="51"/>
        <v>0</v>
      </c>
      <c r="H378" s="68">
        <v>2025</v>
      </c>
      <c r="I378" s="68" t="s">
        <v>48</v>
      </c>
      <c r="J378" s="68" t="s">
        <v>46</v>
      </c>
      <c r="K378" s="70">
        <v>1.4624999999999999</v>
      </c>
      <c r="L378" s="68">
        <v>5</v>
      </c>
    </row>
    <row r="379" spans="1:12" x14ac:dyDescent="0.25">
      <c r="A379" s="53" t="str">
        <f t="shared" si="45"/>
        <v>2025JunEuro</v>
      </c>
      <c r="B379" s="57">
        <f t="shared" si="46"/>
        <v>0</v>
      </c>
      <c r="C379" s="57">
        <f t="shared" si="47"/>
        <v>0</v>
      </c>
      <c r="D379" s="57">
        <f t="shared" si="48"/>
        <v>0</v>
      </c>
      <c r="E379" s="57">
        <f t="shared" si="49"/>
        <v>0</v>
      </c>
      <c r="F379" s="57">
        <f t="shared" si="50"/>
        <v>0</v>
      </c>
      <c r="G379" s="57">
        <f t="shared" si="51"/>
        <v>0</v>
      </c>
      <c r="H379" s="68">
        <v>2025</v>
      </c>
      <c r="I379" s="68" t="s">
        <v>52</v>
      </c>
      <c r="J379" s="68" t="s">
        <v>46</v>
      </c>
      <c r="K379" s="70">
        <v>1.4943</v>
      </c>
      <c r="L379" s="68">
        <v>6</v>
      </c>
    </row>
    <row r="380" spans="1:12" x14ac:dyDescent="0.25">
      <c r="A380" s="53" t="str">
        <f t="shared" si="45"/>
        <v>2025JulEuro</v>
      </c>
      <c r="B380" s="57">
        <f t="shared" si="46"/>
        <v>0</v>
      </c>
      <c r="C380" s="57">
        <f t="shared" si="47"/>
        <v>0</v>
      </c>
      <c r="D380" s="57">
        <f t="shared" si="48"/>
        <v>0</v>
      </c>
      <c r="E380" s="57">
        <f t="shared" si="49"/>
        <v>0</v>
      </c>
      <c r="F380" s="57">
        <f t="shared" si="50"/>
        <v>0</v>
      </c>
      <c r="G380" s="57">
        <f t="shared" si="51"/>
        <v>0</v>
      </c>
      <c r="H380" s="68">
        <v>2025</v>
      </c>
      <c r="I380" s="68" t="s">
        <v>56</v>
      </c>
      <c r="J380" s="68" t="s">
        <v>46</v>
      </c>
      <c r="K380" s="70">
        <v>1.4789000000000001</v>
      </c>
      <c r="L380" s="68">
        <v>7</v>
      </c>
    </row>
    <row r="381" spans="1:12" x14ac:dyDescent="0.25">
      <c r="A381" s="53" t="str">
        <f t="shared" si="45"/>
        <v>2025AugEuro</v>
      </c>
      <c r="B381" s="57">
        <f t="shared" si="46"/>
        <v>0</v>
      </c>
      <c r="C381" s="57">
        <f t="shared" si="47"/>
        <v>0</v>
      </c>
      <c r="D381" s="57">
        <f t="shared" si="48"/>
        <v>0</v>
      </c>
      <c r="E381" s="57">
        <f t="shared" si="49"/>
        <v>0</v>
      </c>
      <c r="F381" s="57">
        <f t="shared" si="50"/>
        <v>0</v>
      </c>
      <c r="G381" s="57">
        <f t="shared" si="51"/>
        <v>0</v>
      </c>
      <c r="H381" s="68">
        <v>2025</v>
      </c>
      <c r="I381" s="68" t="s">
        <v>58</v>
      </c>
      <c r="J381" s="68" t="s">
        <v>46</v>
      </c>
      <c r="K381" s="70">
        <v>1.4968999999999999</v>
      </c>
      <c r="L381" s="68">
        <v>8</v>
      </c>
    </row>
    <row r="382" spans="1:12" x14ac:dyDescent="0.25">
      <c r="A382" s="53" t="str">
        <f t="shared" si="45"/>
        <v>2025SepEuro</v>
      </c>
      <c r="B382" s="57">
        <f t="shared" si="46"/>
        <v>0</v>
      </c>
      <c r="C382" s="57">
        <f t="shared" si="47"/>
        <v>0</v>
      </c>
      <c r="D382" s="57">
        <f t="shared" si="48"/>
        <v>0</v>
      </c>
      <c r="E382" s="57">
        <f t="shared" si="49"/>
        <v>0</v>
      </c>
      <c r="F382" s="57">
        <f t="shared" si="50"/>
        <v>0</v>
      </c>
      <c r="G382" s="57">
        <f t="shared" si="51"/>
        <v>0</v>
      </c>
      <c r="H382" s="68">
        <v>2025</v>
      </c>
      <c r="I382" s="68" t="s">
        <v>60</v>
      </c>
      <c r="J382" s="68" t="s">
        <v>46</v>
      </c>
      <c r="K382" s="70">
        <v>1.5139</v>
      </c>
      <c r="L382" s="68">
        <v>9</v>
      </c>
    </row>
    <row r="383" spans="1:12" x14ac:dyDescent="0.25">
      <c r="A383" s="53" t="str">
        <f t="shared" si="45"/>
        <v>2025OctEuro</v>
      </c>
      <c r="B383" s="57">
        <f t="shared" si="46"/>
        <v>0</v>
      </c>
      <c r="C383" s="57">
        <f t="shared" si="47"/>
        <v>0</v>
      </c>
      <c r="D383" s="57">
        <f t="shared" si="48"/>
        <v>0</v>
      </c>
      <c r="E383" s="57">
        <f t="shared" si="49"/>
        <v>0</v>
      </c>
      <c r="F383" s="57">
        <f t="shared" si="50"/>
        <v>0</v>
      </c>
      <c r="G383" s="57">
        <f t="shared" si="51"/>
        <v>0</v>
      </c>
      <c r="H383" s="68">
        <v>2025</v>
      </c>
      <c r="I383" s="68" t="s">
        <v>62</v>
      </c>
      <c r="J383" s="68" t="s">
        <v>46</v>
      </c>
      <c r="K383" s="70">
        <v>1.5037</v>
      </c>
      <c r="L383" s="68">
        <v>10</v>
      </c>
    </row>
    <row r="384" spans="1:12" x14ac:dyDescent="0.25">
      <c r="A384" s="53" t="str">
        <f t="shared" si="45"/>
        <v>2025NovEuro</v>
      </c>
      <c r="B384" s="57">
        <f t="shared" si="46"/>
        <v>0</v>
      </c>
      <c r="C384" s="57">
        <f t="shared" si="47"/>
        <v>0</v>
      </c>
      <c r="D384" s="57">
        <f t="shared" si="48"/>
        <v>0</v>
      </c>
      <c r="E384" s="57">
        <f t="shared" si="49"/>
        <v>0</v>
      </c>
      <c r="F384" s="57">
        <f t="shared" si="50"/>
        <v>0</v>
      </c>
      <c r="G384" s="57">
        <f t="shared" si="51"/>
        <v>0</v>
      </c>
      <c r="H384" s="68">
        <v>2025</v>
      </c>
      <c r="I384" s="68" t="s">
        <v>65</v>
      </c>
      <c r="J384" s="68" t="s">
        <v>46</v>
      </c>
      <c r="K384" s="70">
        <v>1.5024999999999999</v>
      </c>
      <c r="L384" s="68">
        <v>11</v>
      </c>
    </row>
    <row r="385" spans="1:12" x14ac:dyDescent="0.25">
      <c r="A385" s="53" t="str">
        <f t="shared" si="45"/>
        <v>2025DecEuro</v>
      </c>
      <c r="B385" s="57">
        <f t="shared" si="46"/>
        <v>0</v>
      </c>
      <c r="C385" s="57">
        <f t="shared" si="47"/>
        <v>0</v>
      </c>
      <c r="D385" s="57">
        <f t="shared" si="48"/>
        <v>0</v>
      </c>
      <c r="E385" s="57">
        <f t="shared" si="49"/>
        <v>0</v>
      </c>
      <c r="F385" s="57">
        <f t="shared" si="50"/>
        <v>0</v>
      </c>
      <c r="G385" s="57">
        <f t="shared" si="51"/>
        <v>0</v>
      </c>
      <c r="H385" s="68">
        <v>2025</v>
      </c>
      <c r="I385" s="68" t="s">
        <v>11</v>
      </c>
      <c r="J385" s="68" t="s">
        <v>46</v>
      </c>
      <c r="K385" s="70">
        <v>1.5077</v>
      </c>
      <c r="L385" s="68">
        <v>12</v>
      </c>
    </row>
    <row r="386" spans="1:12" x14ac:dyDescent="0.25">
      <c r="A386" s="53" t="str">
        <f t="shared" ref="A386:A449" si="52">CONCATENATE(H386,I386,J386)</f>
        <v>2018JanHong Kong Dollar</v>
      </c>
      <c r="B386" s="57">
        <f t="shared" ref="B386:B449" si="53">IF($N$8=A386,1,0)</f>
        <v>0</v>
      </c>
      <c r="C386" s="57">
        <f t="shared" si="47"/>
        <v>0</v>
      </c>
      <c r="D386" s="57">
        <f t="shared" si="48"/>
        <v>0</v>
      </c>
      <c r="E386" s="57">
        <f t="shared" si="49"/>
        <v>0</v>
      </c>
      <c r="F386" s="57">
        <f t="shared" si="50"/>
        <v>0</v>
      </c>
      <c r="G386" s="57">
        <f t="shared" si="51"/>
        <v>0</v>
      </c>
      <c r="H386" s="68">
        <v>2018</v>
      </c>
      <c r="I386" s="68" t="s">
        <v>8</v>
      </c>
      <c r="J386" s="68" t="s">
        <v>50</v>
      </c>
      <c r="K386" s="74">
        <v>0.16739999999999999</v>
      </c>
      <c r="L386" s="68">
        <v>1</v>
      </c>
    </row>
    <row r="387" spans="1:12" x14ac:dyDescent="0.25">
      <c r="A387" s="53" t="str">
        <f t="shared" si="52"/>
        <v>2018FebHong Kong Dollar</v>
      </c>
      <c r="B387" s="57">
        <f t="shared" si="53"/>
        <v>0</v>
      </c>
      <c r="C387" s="57">
        <f t="shared" si="47"/>
        <v>0</v>
      </c>
      <c r="D387" s="57">
        <f t="shared" si="48"/>
        <v>0</v>
      </c>
      <c r="E387" s="57">
        <f t="shared" si="49"/>
        <v>0</v>
      </c>
      <c r="F387" s="57">
        <f t="shared" si="50"/>
        <v>0</v>
      </c>
      <c r="G387" s="57">
        <f t="shared" si="51"/>
        <v>0</v>
      </c>
      <c r="H387" s="68">
        <v>2018</v>
      </c>
      <c r="I387" s="68" t="s">
        <v>36</v>
      </c>
      <c r="J387" s="68" t="s">
        <v>50</v>
      </c>
      <c r="K387" s="74">
        <v>0.16930000000000001</v>
      </c>
      <c r="L387" s="68">
        <v>2</v>
      </c>
    </row>
    <row r="388" spans="1:12" x14ac:dyDescent="0.25">
      <c r="A388" s="53" t="str">
        <f t="shared" si="52"/>
        <v>2018MarHong Kong Dollar</v>
      </c>
      <c r="B388" s="57">
        <f t="shared" si="53"/>
        <v>0</v>
      </c>
      <c r="C388" s="57">
        <f t="shared" ref="C388:C451" si="54">IF(A388=$N$10,1,0)</f>
        <v>0</v>
      </c>
      <c r="D388" s="57">
        <f t="shared" ref="D388:D451" si="55">SUM(B388:C388)</f>
        <v>0</v>
      </c>
      <c r="E388" s="57">
        <f t="shared" ref="E388:E451" si="56">IF(SUM(D388,E387)=1,1,0)</f>
        <v>0</v>
      </c>
      <c r="F388" s="57">
        <f t="shared" ref="F388:F451" si="57">MAX(D388:E388)</f>
        <v>0</v>
      </c>
      <c r="G388" s="57">
        <f t="shared" ref="G388:G451" si="58">IF(AND(F388=1,F387=1),G387+F388,F388)</f>
        <v>0</v>
      </c>
      <c r="H388" s="68">
        <v>2018</v>
      </c>
      <c r="I388" s="68" t="s">
        <v>40</v>
      </c>
      <c r="J388" s="68" t="s">
        <v>50</v>
      </c>
      <c r="K388" s="74">
        <v>0.1671</v>
      </c>
      <c r="L388" s="68">
        <v>3</v>
      </c>
    </row>
    <row r="389" spans="1:12" x14ac:dyDescent="0.25">
      <c r="A389" s="53" t="str">
        <f t="shared" si="52"/>
        <v>2018AprHong Kong Dollar</v>
      </c>
      <c r="B389" s="57">
        <f t="shared" si="53"/>
        <v>0</v>
      </c>
      <c r="C389" s="57">
        <f t="shared" si="54"/>
        <v>0</v>
      </c>
      <c r="D389" s="57">
        <f t="shared" si="55"/>
        <v>0</v>
      </c>
      <c r="E389" s="57">
        <f t="shared" si="56"/>
        <v>0</v>
      </c>
      <c r="F389" s="57">
        <f t="shared" si="57"/>
        <v>0</v>
      </c>
      <c r="G389" s="57">
        <f t="shared" si="58"/>
        <v>0</v>
      </c>
      <c r="H389" s="68">
        <v>2018</v>
      </c>
      <c r="I389" s="68" t="s">
        <v>44</v>
      </c>
      <c r="J389" s="68" t="s">
        <v>50</v>
      </c>
      <c r="K389" s="74">
        <v>0.16870000000000002</v>
      </c>
      <c r="L389" s="68">
        <v>4</v>
      </c>
    </row>
    <row r="390" spans="1:12" x14ac:dyDescent="0.25">
      <c r="A390" s="53" t="str">
        <f t="shared" si="52"/>
        <v>2018MayHong Kong Dollar</v>
      </c>
      <c r="B390" s="57">
        <f t="shared" si="53"/>
        <v>0</v>
      </c>
      <c r="C390" s="57">
        <f t="shared" si="54"/>
        <v>0</v>
      </c>
      <c r="D390" s="57">
        <f t="shared" si="55"/>
        <v>0</v>
      </c>
      <c r="E390" s="57">
        <f t="shared" si="56"/>
        <v>0</v>
      </c>
      <c r="F390" s="57">
        <f t="shared" si="57"/>
        <v>0</v>
      </c>
      <c r="G390" s="57">
        <f t="shared" si="58"/>
        <v>0</v>
      </c>
      <c r="H390" s="68">
        <v>2018</v>
      </c>
      <c r="I390" s="68" t="s">
        <v>48</v>
      </c>
      <c r="J390" s="68" t="s">
        <v>50</v>
      </c>
      <c r="K390" s="70">
        <v>0.17059999999999997</v>
      </c>
      <c r="L390" s="68">
        <v>5</v>
      </c>
    </row>
    <row r="391" spans="1:12" x14ac:dyDescent="0.25">
      <c r="A391" s="53" t="str">
        <f t="shared" si="52"/>
        <v>2018JunHong Kong Dollar</v>
      </c>
      <c r="B391" s="57">
        <f t="shared" si="53"/>
        <v>0</v>
      </c>
      <c r="C391" s="57">
        <f t="shared" si="54"/>
        <v>0</v>
      </c>
      <c r="D391" s="57">
        <f t="shared" si="55"/>
        <v>0</v>
      </c>
      <c r="E391" s="57">
        <f t="shared" si="56"/>
        <v>0</v>
      </c>
      <c r="F391" s="57">
        <f t="shared" si="57"/>
        <v>0</v>
      </c>
      <c r="G391" s="57">
        <f t="shared" si="58"/>
        <v>0</v>
      </c>
      <c r="H391" s="68">
        <v>2018</v>
      </c>
      <c r="I391" s="68" t="s">
        <v>52</v>
      </c>
      <c r="J391" s="68" t="s">
        <v>50</v>
      </c>
      <c r="K391" s="74">
        <v>0.1739</v>
      </c>
      <c r="L391" s="68">
        <v>6</v>
      </c>
    </row>
    <row r="392" spans="1:12" x14ac:dyDescent="0.25">
      <c r="A392" s="53" t="str">
        <f t="shared" si="52"/>
        <v>2018JulHong Kong Dollar</v>
      </c>
      <c r="B392" s="57">
        <f t="shared" si="53"/>
        <v>0</v>
      </c>
      <c r="C392" s="57">
        <f t="shared" si="54"/>
        <v>0</v>
      </c>
      <c r="D392" s="57">
        <f t="shared" si="55"/>
        <v>0</v>
      </c>
      <c r="E392" s="57">
        <f t="shared" si="56"/>
        <v>0</v>
      </c>
      <c r="F392" s="57">
        <f t="shared" si="57"/>
        <v>0</v>
      </c>
      <c r="G392" s="57">
        <f t="shared" si="58"/>
        <v>0</v>
      </c>
      <c r="H392" s="68">
        <v>2018</v>
      </c>
      <c r="I392" s="68" t="s">
        <v>56</v>
      </c>
      <c r="J392" s="68" t="s">
        <v>50</v>
      </c>
      <c r="K392" s="70">
        <v>0.17350000000000002</v>
      </c>
      <c r="L392" s="68">
        <v>7</v>
      </c>
    </row>
    <row r="393" spans="1:12" x14ac:dyDescent="0.25">
      <c r="A393" s="53" t="str">
        <f t="shared" si="52"/>
        <v>2018AugHong Kong Dollar</v>
      </c>
      <c r="B393" s="57">
        <f t="shared" si="53"/>
        <v>0</v>
      </c>
      <c r="C393" s="57">
        <f t="shared" si="54"/>
        <v>0</v>
      </c>
      <c r="D393" s="57">
        <f t="shared" si="55"/>
        <v>0</v>
      </c>
      <c r="E393" s="57">
        <f t="shared" si="56"/>
        <v>0</v>
      </c>
      <c r="F393" s="57">
        <f t="shared" si="57"/>
        <v>0</v>
      </c>
      <c r="G393" s="57">
        <f t="shared" si="58"/>
        <v>0</v>
      </c>
      <c r="H393" s="68">
        <v>2018</v>
      </c>
      <c r="I393" s="68" t="s">
        <v>58</v>
      </c>
      <c r="J393" s="68" t="s">
        <v>50</v>
      </c>
      <c r="K393" s="70">
        <v>0.1744</v>
      </c>
      <c r="L393" s="68">
        <v>8</v>
      </c>
    </row>
    <row r="394" spans="1:12" x14ac:dyDescent="0.25">
      <c r="A394" s="53" t="str">
        <f t="shared" si="52"/>
        <v>2018SepHong Kong Dollar</v>
      </c>
      <c r="B394" s="57">
        <f t="shared" si="53"/>
        <v>0</v>
      </c>
      <c r="C394" s="57">
        <f t="shared" si="54"/>
        <v>0</v>
      </c>
      <c r="D394" s="57">
        <f t="shared" si="55"/>
        <v>0</v>
      </c>
      <c r="E394" s="57">
        <f t="shared" si="56"/>
        <v>0</v>
      </c>
      <c r="F394" s="57">
        <f t="shared" si="57"/>
        <v>0</v>
      </c>
      <c r="G394" s="57">
        <f t="shared" si="58"/>
        <v>0</v>
      </c>
      <c r="H394" s="68">
        <v>2018</v>
      </c>
      <c r="I394" s="68" t="s">
        <v>60</v>
      </c>
      <c r="J394" s="68" t="s">
        <v>50</v>
      </c>
      <c r="K394" s="70">
        <v>0.17469999999999999</v>
      </c>
      <c r="L394" s="68">
        <v>9</v>
      </c>
    </row>
    <row r="395" spans="1:12" x14ac:dyDescent="0.25">
      <c r="A395" s="53" t="str">
        <f t="shared" si="52"/>
        <v>2018OctHong Kong Dollar</v>
      </c>
      <c r="B395" s="57">
        <f t="shared" si="53"/>
        <v>0</v>
      </c>
      <c r="C395" s="57">
        <f t="shared" si="54"/>
        <v>0</v>
      </c>
      <c r="D395" s="57">
        <f t="shared" si="55"/>
        <v>0</v>
      </c>
      <c r="E395" s="57">
        <f t="shared" si="56"/>
        <v>0</v>
      </c>
      <c r="F395" s="57">
        <f t="shared" si="57"/>
        <v>0</v>
      </c>
      <c r="G395" s="57">
        <f t="shared" si="58"/>
        <v>0</v>
      </c>
      <c r="H395" s="68">
        <v>2018</v>
      </c>
      <c r="I395" s="68" t="s">
        <v>62</v>
      </c>
      <c r="J395" s="68" t="s">
        <v>50</v>
      </c>
      <c r="K395" s="70">
        <v>0.17670000000000002</v>
      </c>
      <c r="L395" s="68">
        <v>10</v>
      </c>
    </row>
    <row r="396" spans="1:12" x14ac:dyDescent="0.25">
      <c r="A396" s="53" t="str">
        <f t="shared" si="52"/>
        <v>2018NovHong Kong Dollar</v>
      </c>
      <c r="B396" s="57">
        <f t="shared" si="53"/>
        <v>0</v>
      </c>
      <c r="C396" s="57">
        <f t="shared" si="54"/>
        <v>0</v>
      </c>
      <c r="D396" s="57">
        <f t="shared" si="55"/>
        <v>0</v>
      </c>
      <c r="E396" s="57">
        <f t="shared" si="56"/>
        <v>0</v>
      </c>
      <c r="F396" s="57">
        <f t="shared" si="57"/>
        <v>0</v>
      </c>
      <c r="G396" s="57">
        <f t="shared" si="58"/>
        <v>0</v>
      </c>
      <c r="H396" s="68">
        <v>2018</v>
      </c>
      <c r="I396" s="68" t="s">
        <v>65</v>
      </c>
      <c r="J396" s="68" t="s">
        <v>50</v>
      </c>
      <c r="K396" s="70">
        <v>0.17519999999999999</v>
      </c>
      <c r="L396" s="68">
        <v>11</v>
      </c>
    </row>
    <row r="397" spans="1:12" x14ac:dyDescent="0.25">
      <c r="A397" s="53" t="str">
        <f t="shared" si="52"/>
        <v>2018DecHong Kong Dollar</v>
      </c>
      <c r="B397" s="57">
        <f t="shared" si="53"/>
        <v>0</v>
      </c>
      <c r="C397" s="57">
        <f t="shared" si="54"/>
        <v>0</v>
      </c>
      <c r="D397" s="57">
        <f t="shared" si="55"/>
        <v>0</v>
      </c>
      <c r="E397" s="57">
        <f t="shared" si="56"/>
        <v>0</v>
      </c>
      <c r="F397" s="57">
        <f t="shared" si="57"/>
        <v>0</v>
      </c>
      <c r="G397" s="57">
        <f t="shared" si="58"/>
        <v>0</v>
      </c>
      <c r="H397" s="68">
        <v>2018</v>
      </c>
      <c r="I397" s="68" t="s">
        <v>11</v>
      </c>
      <c r="J397" s="68" t="s">
        <v>50</v>
      </c>
      <c r="K397" s="70">
        <v>0.17430000000000001</v>
      </c>
      <c r="L397" s="68">
        <v>12</v>
      </c>
    </row>
    <row r="398" spans="1:12" x14ac:dyDescent="0.25">
      <c r="A398" s="53" t="str">
        <f t="shared" si="52"/>
        <v>2019JanHong Kong Dollar</v>
      </c>
      <c r="B398" s="57">
        <f t="shared" si="53"/>
        <v>0</v>
      </c>
      <c r="C398" s="57">
        <f t="shared" si="54"/>
        <v>0</v>
      </c>
      <c r="D398" s="57">
        <f t="shared" si="55"/>
        <v>0</v>
      </c>
      <c r="E398" s="57">
        <f t="shared" si="56"/>
        <v>0</v>
      </c>
      <c r="F398" s="57">
        <f t="shared" si="57"/>
        <v>0</v>
      </c>
      <c r="G398" s="57">
        <f t="shared" si="58"/>
        <v>0</v>
      </c>
      <c r="H398" s="68">
        <v>2019</v>
      </c>
      <c r="I398" s="68" t="s">
        <v>8</v>
      </c>
      <c r="J398" s="68" t="s">
        <v>50</v>
      </c>
      <c r="K398" s="75">
        <v>0.1716</v>
      </c>
      <c r="L398" s="68">
        <v>1</v>
      </c>
    </row>
    <row r="399" spans="1:12" x14ac:dyDescent="0.25">
      <c r="A399" s="53" t="str">
        <f t="shared" si="52"/>
        <v>2019FebHong Kong Dollar</v>
      </c>
      <c r="B399" s="57">
        <f t="shared" si="53"/>
        <v>0</v>
      </c>
      <c r="C399" s="57">
        <f t="shared" si="54"/>
        <v>0</v>
      </c>
      <c r="D399" s="57">
        <f t="shared" si="55"/>
        <v>0</v>
      </c>
      <c r="E399" s="57">
        <f t="shared" si="56"/>
        <v>0</v>
      </c>
      <c r="F399" s="57">
        <f t="shared" si="57"/>
        <v>0</v>
      </c>
      <c r="G399" s="57">
        <f t="shared" si="58"/>
        <v>0</v>
      </c>
      <c r="H399" s="68">
        <v>2019</v>
      </c>
      <c r="I399" s="68" t="s">
        <v>36</v>
      </c>
      <c r="J399" s="68" t="s">
        <v>50</v>
      </c>
      <c r="K399" s="75">
        <v>0.17180000000000001</v>
      </c>
      <c r="L399" s="68">
        <v>2</v>
      </c>
    </row>
    <row r="400" spans="1:12" x14ac:dyDescent="0.25">
      <c r="A400" s="53" t="str">
        <f t="shared" si="52"/>
        <v>2019MarHong Kong Dollar</v>
      </c>
      <c r="B400" s="57">
        <f t="shared" si="53"/>
        <v>0</v>
      </c>
      <c r="C400" s="57">
        <f t="shared" si="54"/>
        <v>0</v>
      </c>
      <c r="D400" s="57">
        <f t="shared" si="55"/>
        <v>0</v>
      </c>
      <c r="E400" s="57">
        <f t="shared" si="56"/>
        <v>0</v>
      </c>
      <c r="F400" s="57">
        <f t="shared" si="57"/>
        <v>0</v>
      </c>
      <c r="G400" s="57">
        <f t="shared" si="58"/>
        <v>0</v>
      </c>
      <c r="H400" s="68">
        <v>2019</v>
      </c>
      <c r="I400" s="68" t="s">
        <v>40</v>
      </c>
      <c r="J400" s="68" t="s">
        <v>50</v>
      </c>
      <c r="K400" s="75">
        <v>0.17269999999999999</v>
      </c>
      <c r="L400" s="68">
        <v>3</v>
      </c>
    </row>
    <row r="401" spans="1:12" x14ac:dyDescent="0.25">
      <c r="A401" s="53" t="str">
        <f t="shared" si="52"/>
        <v>2019AprHong Kong Dollar</v>
      </c>
      <c r="B401" s="57">
        <f t="shared" si="53"/>
        <v>0</v>
      </c>
      <c r="C401" s="57">
        <f t="shared" si="54"/>
        <v>0</v>
      </c>
      <c r="D401" s="57">
        <f t="shared" si="55"/>
        <v>0</v>
      </c>
      <c r="E401" s="57">
        <f t="shared" si="56"/>
        <v>0</v>
      </c>
      <c r="F401" s="57">
        <f t="shared" si="57"/>
        <v>0</v>
      </c>
      <c r="G401" s="57">
        <f t="shared" si="58"/>
        <v>0</v>
      </c>
      <c r="H401" s="68">
        <v>2019</v>
      </c>
      <c r="I401" s="68" t="s">
        <v>44</v>
      </c>
      <c r="J401" s="68" t="s">
        <v>50</v>
      </c>
      <c r="K401" s="75">
        <v>0.1736</v>
      </c>
      <c r="L401" s="68">
        <v>4</v>
      </c>
    </row>
    <row r="402" spans="1:12" x14ac:dyDescent="0.25">
      <c r="A402" s="53" t="str">
        <f t="shared" si="52"/>
        <v>2019MayHong Kong Dollar</v>
      </c>
      <c r="B402" s="57">
        <f t="shared" si="53"/>
        <v>0</v>
      </c>
      <c r="C402" s="57">
        <f t="shared" si="54"/>
        <v>0</v>
      </c>
      <c r="D402" s="57">
        <f t="shared" si="55"/>
        <v>0</v>
      </c>
      <c r="E402" s="57">
        <f t="shared" si="56"/>
        <v>0</v>
      </c>
      <c r="F402" s="57">
        <f t="shared" si="57"/>
        <v>0</v>
      </c>
      <c r="G402" s="57">
        <f t="shared" si="58"/>
        <v>0</v>
      </c>
      <c r="H402" s="68">
        <v>2019</v>
      </c>
      <c r="I402" s="68" t="s">
        <v>48</v>
      </c>
      <c r="J402" s="68" t="s">
        <v>50</v>
      </c>
      <c r="K402" s="75">
        <v>0.1757</v>
      </c>
      <c r="L402" s="68">
        <v>5</v>
      </c>
    </row>
    <row r="403" spans="1:12" x14ac:dyDescent="0.25">
      <c r="A403" s="53" t="str">
        <f t="shared" si="52"/>
        <v>2019JunHong Kong Dollar</v>
      </c>
      <c r="B403" s="57">
        <f t="shared" si="53"/>
        <v>0</v>
      </c>
      <c r="C403" s="57">
        <f t="shared" si="54"/>
        <v>0</v>
      </c>
      <c r="D403" s="57">
        <f t="shared" si="55"/>
        <v>0</v>
      </c>
      <c r="E403" s="57">
        <f t="shared" si="56"/>
        <v>0</v>
      </c>
      <c r="F403" s="57">
        <f t="shared" si="57"/>
        <v>0</v>
      </c>
      <c r="G403" s="57">
        <f t="shared" si="58"/>
        <v>0</v>
      </c>
      <c r="H403" s="68">
        <v>2019</v>
      </c>
      <c r="I403" s="68" t="s">
        <v>52</v>
      </c>
      <c r="J403" s="68" t="s">
        <v>50</v>
      </c>
      <c r="K403" s="75">
        <v>0.17329999999999998</v>
      </c>
      <c r="L403" s="68">
        <v>6</v>
      </c>
    </row>
    <row r="404" spans="1:12" x14ac:dyDescent="0.25">
      <c r="A404" s="53" t="str">
        <f t="shared" si="52"/>
        <v>2019JulHong Kong Dollar</v>
      </c>
      <c r="B404" s="57">
        <f t="shared" si="53"/>
        <v>0</v>
      </c>
      <c r="C404" s="57">
        <f t="shared" si="54"/>
        <v>0</v>
      </c>
      <c r="D404" s="57">
        <f t="shared" si="55"/>
        <v>0</v>
      </c>
      <c r="E404" s="57">
        <f t="shared" si="56"/>
        <v>0</v>
      </c>
      <c r="F404" s="57">
        <f t="shared" si="57"/>
        <v>0</v>
      </c>
      <c r="G404" s="57">
        <f t="shared" si="58"/>
        <v>0</v>
      </c>
      <c r="H404" s="68">
        <v>2019</v>
      </c>
      <c r="I404" s="68" t="s">
        <v>56</v>
      </c>
      <c r="J404" s="68" t="s">
        <v>50</v>
      </c>
      <c r="K404" s="74">
        <v>0.17499999999999999</v>
      </c>
      <c r="L404" s="68">
        <v>7</v>
      </c>
    </row>
    <row r="405" spans="1:12" x14ac:dyDescent="0.25">
      <c r="A405" s="53" t="str">
        <f t="shared" si="52"/>
        <v>2019AugHong Kong Dollar</v>
      </c>
      <c r="B405" s="57">
        <f t="shared" si="53"/>
        <v>0</v>
      </c>
      <c r="C405" s="57">
        <f t="shared" si="54"/>
        <v>0</v>
      </c>
      <c r="D405" s="57">
        <f t="shared" si="55"/>
        <v>0</v>
      </c>
      <c r="E405" s="57">
        <f t="shared" si="56"/>
        <v>0</v>
      </c>
      <c r="F405" s="57">
        <f t="shared" si="57"/>
        <v>0</v>
      </c>
      <c r="G405" s="57">
        <f t="shared" si="58"/>
        <v>0</v>
      </c>
      <c r="H405" s="68">
        <v>2019</v>
      </c>
      <c r="I405" s="68" t="s">
        <v>58</v>
      </c>
      <c r="J405" s="68" t="s">
        <v>50</v>
      </c>
      <c r="K405" s="74">
        <v>0.17699999999999999</v>
      </c>
      <c r="L405" s="68">
        <v>8</v>
      </c>
    </row>
    <row r="406" spans="1:12" x14ac:dyDescent="0.25">
      <c r="A406" s="53" t="str">
        <f t="shared" si="52"/>
        <v>2019SepHong Kong Dollar</v>
      </c>
      <c r="B406" s="57">
        <f t="shared" si="53"/>
        <v>0</v>
      </c>
      <c r="C406" s="57">
        <f t="shared" si="54"/>
        <v>0</v>
      </c>
      <c r="D406" s="57">
        <f t="shared" si="55"/>
        <v>0</v>
      </c>
      <c r="E406" s="57">
        <f t="shared" si="56"/>
        <v>0</v>
      </c>
      <c r="F406" s="57">
        <f t="shared" si="57"/>
        <v>0</v>
      </c>
      <c r="G406" s="57">
        <f t="shared" si="58"/>
        <v>0</v>
      </c>
      <c r="H406" s="68">
        <v>2019</v>
      </c>
      <c r="I406" s="68" t="s">
        <v>60</v>
      </c>
      <c r="J406" s="68" t="s">
        <v>50</v>
      </c>
      <c r="K406" s="74">
        <v>0.17620000000000002</v>
      </c>
      <c r="L406" s="68">
        <v>9</v>
      </c>
    </row>
    <row r="407" spans="1:12" x14ac:dyDescent="0.25">
      <c r="A407" s="53" t="str">
        <f t="shared" si="52"/>
        <v>2019OctHong Kong Dollar</v>
      </c>
      <c r="B407" s="57">
        <f t="shared" si="53"/>
        <v>0</v>
      </c>
      <c r="C407" s="57">
        <f t="shared" si="54"/>
        <v>0</v>
      </c>
      <c r="D407" s="57">
        <f t="shared" si="55"/>
        <v>0</v>
      </c>
      <c r="E407" s="57">
        <f t="shared" si="56"/>
        <v>0</v>
      </c>
      <c r="F407" s="57">
        <f t="shared" si="57"/>
        <v>0</v>
      </c>
      <c r="G407" s="57">
        <f t="shared" si="58"/>
        <v>0</v>
      </c>
      <c r="H407" s="68">
        <v>2019</v>
      </c>
      <c r="I407" s="68" t="s">
        <v>62</v>
      </c>
      <c r="J407" s="68" t="s">
        <v>50</v>
      </c>
      <c r="K407" s="74">
        <v>0.1736</v>
      </c>
      <c r="L407" s="68">
        <v>10</v>
      </c>
    </row>
    <row r="408" spans="1:12" x14ac:dyDescent="0.25">
      <c r="A408" s="53" t="str">
        <f t="shared" si="52"/>
        <v>2019NovHong Kong Dollar</v>
      </c>
      <c r="B408" s="57">
        <f t="shared" si="53"/>
        <v>0</v>
      </c>
      <c r="C408" s="57">
        <f t="shared" si="54"/>
        <v>0</v>
      </c>
      <c r="D408" s="57">
        <f t="shared" si="55"/>
        <v>0</v>
      </c>
      <c r="E408" s="57">
        <f t="shared" si="56"/>
        <v>0</v>
      </c>
      <c r="F408" s="57">
        <f t="shared" si="57"/>
        <v>0</v>
      </c>
      <c r="G408" s="57">
        <f t="shared" si="58"/>
        <v>0</v>
      </c>
      <c r="H408" s="68">
        <v>2019</v>
      </c>
      <c r="I408" s="68" t="s">
        <v>65</v>
      </c>
      <c r="J408" s="68" t="s">
        <v>50</v>
      </c>
      <c r="K408" s="74">
        <v>0.17449999999999999</v>
      </c>
      <c r="L408" s="68">
        <v>11</v>
      </c>
    </row>
    <row r="409" spans="1:12" x14ac:dyDescent="0.25">
      <c r="A409" s="53" t="str">
        <f t="shared" si="52"/>
        <v>2019DecHong Kong Dollar</v>
      </c>
      <c r="B409" s="57">
        <f t="shared" si="53"/>
        <v>0</v>
      </c>
      <c r="C409" s="57">
        <f t="shared" si="54"/>
        <v>0</v>
      </c>
      <c r="D409" s="57">
        <f t="shared" si="55"/>
        <v>0</v>
      </c>
      <c r="E409" s="57">
        <f t="shared" si="56"/>
        <v>0</v>
      </c>
      <c r="F409" s="57">
        <f t="shared" si="57"/>
        <v>0</v>
      </c>
      <c r="G409" s="57">
        <f t="shared" si="58"/>
        <v>0</v>
      </c>
      <c r="H409" s="68">
        <v>2019</v>
      </c>
      <c r="I409" s="68" t="s">
        <v>11</v>
      </c>
      <c r="J409" s="68" t="s">
        <v>50</v>
      </c>
      <c r="K409" s="74">
        <v>0.17309999999999998</v>
      </c>
      <c r="L409" s="68">
        <v>12</v>
      </c>
    </row>
    <row r="410" spans="1:12" x14ac:dyDescent="0.25">
      <c r="A410" s="53" t="str">
        <f t="shared" si="52"/>
        <v>2020JanHong Kong Dollar</v>
      </c>
      <c r="B410" s="57">
        <f t="shared" si="53"/>
        <v>0</v>
      </c>
      <c r="C410" s="57">
        <f t="shared" si="54"/>
        <v>0</v>
      </c>
      <c r="D410" s="57">
        <f t="shared" si="55"/>
        <v>0</v>
      </c>
      <c r="E410" s="57">
        <f t="shared" si="56"/>
        <v>0</v>
      </c>
      <c r="F410" s="57">
        <f t="shared" si="57"/>
        <v>0</v>
      </c>
      <c r="G410" s="57">
        <f t="shared" si="58"/>
        <v>0</v>
      </c>
      <c r="H410" s="68">
        <v>2020</v>
      </c>
      <c r="I410" s="68" t="s">
        <v>8</v>
      </c>
      <c r="J410" s="68" t="s">
        <v>50</v>
      </c>
      <c r="K410" s="74">
        <v>0.17530000000000001</v>
      </c>
      <c r="L410" s="68">
        <v>1</v>
      </c>
    </row>
    <row r="411" spans="1:12" x14ac:dyDescent="0.25">
      <c r="A411" s="53" t="str">
        <f t="shared" si="52"/>
        <v>2020FebHong Kong Dollar</v>
      </c>
      <c r="B411" s="57">
        <f t="shared" si="53"/>
        <v>0</v>
      </c>
      <c r="C411" s="57">
        <f t="shared" si="54"/>
        <v>0</v>
      </c>
      <c r="D411" s="57">
        <f t="shared" si="55"/>
        <v>0</v>
      </c>
      <c r="E411" s="57">
        <f t="shared" si="56"/>
        <v>0</v>
      </c>
      <c r="F411" s="57">
        <f t="shared" si="57"/>
        <v>0</v>
      </c>
      <c r="G411" s="57">
        <f t="shared" si="58"/>
        <v>0</v>
      </c>
      <c r="H411" s="68">
        <v>2020</v>
      </c>
      <c r="I411" s="68" t="s">
        <v>36</v>
      </c>
      <c r="J411" s="68" t="s">
        <v>50</v>
      </c>
      <c r="K411" s="74">
        <v>0.17920000000000003</v>
      </c>
      <c r="L411" s="68">
        <v>2</v>
      </c>
    </row>
    <row r="412" spans="1:12" x14ac:dyDescent="0.25">
      <c r="A412" s="53" t="str">
        <f t="shared" si="52"/>
        <v>2020MarHong Kong Dollar</v>
      </c>
      <c r="B412" s="57">
        <f t="shared" si="53"/>
        <v>0</v>
      </c>
      <c r="C412" s="57">
        <f t="shared" si="54"/>
        <v>0</v>
      </c>
      <c r="D412" s="57">
        <f t="shared" si="55"/>
        <v>0</v>
      </c>
      <c r="E412" s="57">
        <f t="shared" si="56"/>
        <v>0</v>
      </c>
      <c r="F412" s="57">
        <f t="shared" si="57"/>
        <v>0</v>
      </c>
      <c r="G412" s="57">
        <f t="shared" si="58"/>
        <v>0</v>
      </c>
      <c r="H412" s="68">
        <v>2020</v>
      </c>
      <c r="I412" s="68" t="s">
        <v>40</v>
      </c>
      <c r="J412" s="68" t="s">
        <v>50</v>
      </c>
      <c r="K412" s="74">
        <v>0.1837</v>
      </c>
      <c r="L412" s="68">
        <v>3</v>
      </c>
    </row>
    <row r="413" spans="1:12" x14ac:dyDescent="0.25">
      <c r="A413" s="53" t="str">
        <f t="shared" si="52"/>
        <v>2020AprHong Kong Dollar</v>
      </c>
      <c r="B413" s="57">
        <f t="shared" si="53"/>
        <v>0</v>
      </c>
      <c r="C413" s="57">
        <f t="shared" si="54"/>
        <v>0</v>
      </c>
      <c r="D413" s="57">
        <f t="shared" si="55"/>
        <v>0</v>
      </c>
      <c r="E413" s="57">
        <f t="shared" si="56"/>
        <v>0</v>
      </c>
      <c r="F413" s="57">
        <f t="shared" si="57"/>
        <v>0</v>
      </c>
      <c r="G413" s="57">
        <f t="shared" si="58"/>
        <v>0</v>
      </c>
      <c r="H413" s="68">
        <v>2020</v>
      </c>
      <c r="I413" s="68" t="s">
        <v>44</v>
      </c>
      <c r="J413" s="68" t="s">
        <v>50</v>
      </c>
      <c r="K413" s="74">
        <v>0.182</v>
      </c>
      <c r="L413" s="68">
        <v>4</v>
      </c>
    </row>
    <row r="414" spans="1:12" x14ac:dyDescent="0.25">
      <c r="A414" s="53" t="str">
        <f t="shared" si="52"/>
        <v>2020MayHong Kong Dollar</v>
      </c>
      <c r="B414" s="57">
        <f t="shared" si="53"/>
        <v>0</v>
      </c>
      <c r="C414" s="57">
        <f t="shared" si="54"/>
        <v>0</v>
      </c>
      <c r="D414" s="57">
        <f t="shared" si="55"/>
        <v>0</v>
      </c>
      <c r="E414" s="57">
        <f t="shared" si="56"/>
        <v>0</v>
      </c>
      <c r="F414" s="57">
        <f t="shared" si="57"/>
        <v>0</v>
      </c>
      <c r="G414" s="57">
        <f t="shared" si="58"/>
        <v>0</v>
      </c>
      <c r="H414" s="68">
        <v>2020</v>
      </c>
      <c r="I414" s="68" t="s">
        <v>48</v>
      </c>
      <c r="J414" s="68" t="s">
        <v>50</v>
      </c>
      <c r="K414" s="74">
        <v>0.18239999999999998</v>
      </c>
      <c r="L414" s="68">
        <v>5</v>
      </c>
    </row>
    <row r="415" spans="1:12" x14ac:dyDescent="0.25">
      <c r="A415" s="53" t="str">
        <f t="shared" si="52"/>
        <v>2020JunHong Kong Dollar</v>
      </c>
      <c r="B415" s="57">
        <f t="shared" si="53"/>
        <v>0</v>
      </c>
      <c r="C415" s="57">
        <f t="shared" si="54"/>
        <v>0</v>
      </c>
      <c r="D415" s="57">
        <f t="shared" si="55"/>
        <v>0</v>
      </c>
      <c r="E415" s="57">
        <f t="shared" si="56"/>
        <v>0</v>
      </c>
      <c r="F415" s="57">
        <f t="shared" si="57"/>
        <v>0</v>
      </c>
      <c r="G415" s="57">
        <f t="shared" si="58"/>
        <v>0</v>
      </c>
      <c r="H415" s="68">
        <v>2020</v>
      </c>
      <c r="I415" s="68" t="s">
        <v>52</v>
      </c>
      <c r="J415" s="68" t="s">
        <v>50</v>
      </c>
      <c r="K415" s="74">
        <v>0.17980000000000002</v>
      </c>
      <c r="L415" s="68">
        <v>6</v>
      </c>
    </row>
    <row r="416" spans="1:12" x14ac:dyDescent="0.25">
      <c r="A416" s="53" t="str">
        <f t="shared" si="52"/>
        <v>2020JulHong Kong Dollar</v>
      </c>
      <c r="B416" s="57">
        <f t="shared" si="53"/>
        <v>0</v>
      </c>
      <c r="C416" s="57">
        <f t="shared" si="54"/>
        <v>0</v>
      </c>
      <c r="D416" s="57">
        <f t="shared" si="55"/>
        <v>0</v>
      </c>
      <c r="E416" s="57">
        <f t="shared" si="56"/>
        <v>0</v>
      </c>
      <c r="F416" s="57">
        <f t="shared" si="57"/>
        <v>0</v>
      </c>
      <c r="G416" s="57">
        <f t="shared" si="58"/>
        <v>0</v>
      </c>
      <c r="H416" s="68">
        <v>2020</v>
      </c>
      <c r="I416" s="68" t="s">
        <v>56</v>
      </c>
      <c r="J416" s="68" t="s">
        <v>50</v>
      </c>
      <c r="K416" s="74">
        <v>0.17739999999999997</v>
      </c>
      <c r="L416" s="68">
        <v>7</v>
      </c>
    </row>
    <row r="417" spans="1:12" x14ac:dyDescent="0.25">
      <c r="A417" s="53" t="str">
        <f t="shared" si="52"/>
        <v>2020AugHong Kong Dollar</v>
      </c>
      <c r="B417" s="57">
        <f t="shared" si="53"/>
        <v>0</v>
      </c>
      <c r="C417" s="57">
        <f t="shared" si="54"/>
        <v>0</v>
      </c>
      <c r="D417" s="57">
        <f t="shared" si="55"/>
        <v>0</v>
      </c>
      <c r="E417" s="57">
        <f t="shared" si="56"/>
        <v>0</v>
      </c>
      <c r="F417" s="57">
        <f t="shared" si="57"/>
        <v>0</v>
      </c>
      <c r="G417" s="57">
        <f t="shared" si="58"/>
        <v>0</v>
      </c>
      <c r="H417" s="68">
        <v>2020</v>
      </c>
      <c r="I417" s="68" t="s">
        <v>58</v>
      </c>
      <c r="J417" s="68" t="s">
        <v>50</v>
      </c>
      <c r="K417" s="74">
        <v>0.17519999999999999</v>
      </c>
      <c r="L417" s="68">
        <v>8</v>
      </c>
    </row>
    <row r="418" spans="1:12" x14ac:dyDescent="0.25">
      <c r="A418" s="53" t="str">
        <f t="shared" si="52"/>
        <v>2020SepHong Kong Dollar</v>
      </c>
      <c r="B418" s="57">
        <f t="shared" si="53"/>
        <v>0</v>
      </c>
      <c r="C418" s="57">
        <f t="shared" si="54"/>
        <v>0</v>
      </c>
      <c r="D418" s="57">
        <f t="shared" si="55"/>
        <v>0</v>
      </c>
      <c r="E418" s="57">
        <f t="shared" si="56"/>
        <v>0</v>
      </c>
      <c r="F418" s="57">
        <f t="shared" si="57"/>
        <v>0</v>
      </c>
      <c r="G418" s="57">
        <f t="shared" si="58"/>
        <v>0</v>
      </c>
      <c r="H418" s="68">
        <v>2020</v>
      </c>
      <c r="I418" s="68" t="s">
        <v>60</v>
      </c>
      <c r="J418" s="68" t="s">
        <v>50</v>
      </c>
      <c r="K418" s="74">
        <v>0.17670000000000002</v>
      </c>
      <c r="L418" s="68">
        <v>9</v>
      </c>
    </row>
    <row r="419" spans="1:12" x14ac:dyDescent="0.25">
      <c r="A419" s="53" t="str">
        <f t="shared" si="52"/>
        <v>2020OctHong Kong Dollar</v>
      </c>
      <c r="B419" s="57">
        <f t="shared" si="53"/>
        <v>0</v>
      </c>
      <c r="C419" s="57">
        <f t="shared" si="54"/>
        <v>0</v>
      </c>
      <c r="D419" s="57">
        <f t="shared" si="55"/>
        <v>0</v>
      </c>
      <c r="E419" s="57">
        <f t="shared" si="56"/>
        <v>0</v>
      </c>
      <c r="F419" s="57">
        <f t="shared" si="57"/>
        <v>0</v>
      </c>
      <c r="G419" s="57">
        <f t="shared" si="58"/>
        <v>0</v>
      </c>
      <c r="H419" s="68">
        <v>2020</v>
      </c>
      <c r="I419" s="68" t="s">
        <v>62</v>
      </c>
      <c r="J419" s="68" t="s">
        <v>50</v>
      </c>
      <c r="K419" s="74">
        <v>0.1759</v>
      </c>
      <c r="L419" s="68">
        <v>10</v>
      </c>
    </row>
    <row r="420" spans="1:12" x14ac:dyDescent="0.25">
      <c r="A420" s="53" t="str">
        <f t="shared" si="52"/>
        <v>2020NovHong Kong Dollar</v>
      </c>
      <c r="B420" s="57">
        <f t="shared" si="53"/>
        <v>0</v>
      </c>
      <c r="C420" s="57">
        <f t="shared" si="54"/>
        <v>0</v>
      </c>
      <c r="D420" s="57">
        <f t="shared" si="55"/>
        <v>0</v>
      </c>
      <c r="E420" s="57">
        <f t="shared" si="56"/>
        <v>0</v>
      </c>
      <c r="F420" s="57">
        <f t="shared" si="57"/>
        <v>0</v>
      </c>
      <c r="G420" s="57">
        <f t="shared" si="58"/>
        <v>0</v>
      </c>
      <c r="H420" s="68">
        <v>2020</v>
      </c>
      <c r="I420" s="68" t="s">
        <v>65</v>
      </c>
      <c r="J420" s="68" t="s">
        <v>50</v>
      </c>
      <c r="K420" s="74">
        <v>0.17249999999999999</v>
      </c>
      <c r="L420" s="68">
        <v>11</v>
      </c>
    </row>
    <row r="421" spans="1:12" x14ac:dyDescent="0.25">
      <c r="A421" s="53" t="str">
        <f t="shared" si="52"/>
        <v>2020DecHong Kong Dollar</v>
      </c>
      <c r="B421" s="57">
        <f t="shared" si="53"/>
        <v>0</v>
      </c>
      <c r="C421" s="57">
        <f t="shared" si="54"/>
        <v>0</v>
      </c>
      <c r="D421" s="57">
        <f t="shared" si="55"/>
        <v>0</v>
      </c>
      <c r="E421" s="57">
        <f t="shared" si="56"/>
        <v>0</v>
      </c>
      <c r="F421" s="57">
        <f t="shared" si="57"/>
        <v>0</v>
      </c>
      <c r="G421" s="57">
        <f t="shared" si="58"/>
        <v>0</v>
      </c>
      <c r="H421" s="68">
        <v>2020</v>
      </c>
      <c r="I421" s="68" t="s">
        <v>11</v>
      </c>
      <c r="J421" s="68" t="s">
        <v>50</v>
      </c>
      <c r="K421" s="70">
        <v>0.17050000000000001</v>
      </c>
      <c r="L421" s="68">
        <v>12</v>
      </c>
    </row>
    <row r="422" spans="1:12" x14ac:dyDescent="0.25">
      <c r="A422" s="53" t="str">
        <f t="shared" si="52"/>
        <v>2021JanHong Kong Dollar</v>
      </c>
      <c r="B422" s="57">
        <f t="shared" si="53"/>
        <v>0</v>
      </c>
      <c r="C422" s="57">
        <f t="shared" si="54"/>
        <v>0</v>
      </c>
      <c r="D422" s="57">
        <f t="shared" si="55"/>
        <v>0</v>
      </c>
      <c r="E422" s="57">
        <f t="shared" si="56"/>
        <v>0</v>
      </c>
      <c r="F422" s="57">
        <f t="shared" si="57"/>
        <v>0</v>
      </c>
      <c r="G422" s="57">
        <f t="shared" si="58"/>
        <v>0</v>
      </c>
      <c r="H422" s="68">
        <v>2021</v>
      </c>
      <c r="I422" s="68" t="s">
        <v>8</v>
      </c>
      <c r="J422" s="68" t="s">
        <v>50</v>
      </c>
      <c r="K422" s="74">
        <v>0.17170000000000002</v>
      </c>
      <c r="L422" s="68">
        <v>1</v>
      </c>
    </row>
    <row r="423" spans="1:12" x14ac:dyDescent="0.25">
      <c r="A423" s="53" t="str">
        <f t="shared" si="52"/>
        <v>2021FebHong Kong Dollar</v>
      </c>
      <c r="B423" s="57">
        <f t="shared" si="53"/>
        <v>0</v>
      </c>
      <c r="C423" s="57">
        <f t="shared" si="54"/>
        <v>0</v>
      </c>
      <c r="D423" s="57">
        <f t="shared" si="55"/>
        <v>0</v>
      </c>
      <c r="E423" s="57">
        <f t="shared" si="56"/>
        <v>0</v>
      </c>
      <c r="F423" s="57">
        <f t="shared" si="57"/>
        <v>0</v>
      </c>
      <c r="G423" s="57">
        <f t="shared" si="58"/>
        <v>0</v>
      </c>
      <c r="H423" s="68">
        <v>2021</v>
      </c>
      <c r="I423" s="68" t="s">
        <v>36</v>
      </c>
      <c r="J423" s="68" t="s">
        <v>50</v>
      </c>
      <c r="K423" s="74">
        <v>0.17120000000000002</v>
      </c>
      <c r="L423" s="68">
        <v>2</v>
      </c>
    </row>
    <row r="424" spans="1:12" x14ac:dyDescent="0.25">
      <c r="A424" s="53" t="str">
        <f t="shared" si="52"/>
        <v>2021MarHong Kong Dollar</v>
      </c>
      <c r="B424" s="57">
        <f t="shared" si="53"/>
        <v>0</v>
      </c>
      <c r="C424" s="57">
        <f t="shared" si="54"/>
        <v>0</v>
      </c>
      <c r="D424" s="57">
        <f t="shared" si="55"/>
        <v>0</v>
      </c>
      <c r="E424" s="57">
        <f t="shared" si="56"/>
        <v>0</v>
      </c>
      <c r="F424" s="57">
        <f t="shared" si="57"/>
        <v>0</v>
      </c>
      <c r="G424" s="57">
        <f t="shared" si="58"/>
        <v>0</v>
      </c>
      <c r="H424" s="68">
        <v>2021</v>
      </c>
      <c r="I424" s="68" t="s">
        <v>40</v>
      </c>
      <c r="J424" s="68" t="s">
        <v>50</v>
      </c>
      <c r="K424" s="74">
        <v>0.17329999999999998</v>
      </c>
      <c r="L424" s="68">
        <v>3</v>
      </c>
    </row>
    <row r="425" spans="1:12" x14ac:dyDescent="0.25">
      <c r="A425" s="53" t="str">
        <f t="shared" si="52"/>
        <v>2021AprHong Kong Dollar</v>
      </c>
      <c r="B425" s="57">
        <f t="shared" si="53"/>
        <v>0</v>
      </c>
      <c r="C425" s="57">
        <f t="shared" si="54"/>
        <v>0</v>
      </c>
      <c r="D425" s="57">
        <f t="shared" si="55"/>
        <v>0</v>
      </c>
      <c r="E425" s="57">
        <f t="shared" si="56"/>
        <v>0</v>
      </c>
      <c r="F425" s="57">
        <f t="shared" si="57"/>
        <v>0</v>
      </c>
      <c r="G425" s="57">
        <f t="shared" si="58"/>
        <v>0</v>
      </c>
      <c r="H425" s="68">
        <v>2021</v>
      </c>
      <c r="I425" s="68" t="s">
        <v>44</v>
      </c>
      <c r="J425" s="68" t="s">
        <v>50</v>
      </c>
      <c r="K425" s="74">
        <v>0.17079999999999998</v>
      </c>
      <c r="L425" s="68">
        <v>4</v>
      </c>
    </row>
    <row r="426" spans="1:12" x14ac:dyDescent="0.25">
      <c r="A426" s="53" t="str">
        <f t="shared" si="52"/>
        <v>2021MayHong Kong Dollar</v>
      </c>
      <c r="B426" s="57">
        <f t="shared" si="53"/>
        <v>0</v>
      </c>
      <c r="C426" s="57">
        <f t="shared" si="54"/>
        <v>0</v>
      </c>
      <c r="D426" s="57">
        <f t="shared" si="55"/>
        <v>0</v>
      </c>
      <c r="E426" s="57">
        <f t="shared" si="56"/>
        <v>0</v>
      </c>
      <c r="F426" s="57">
        <f t="shared" si="57"/>
        <v>0</v>
      </c>
      <c r="G426" s="57">
        <f t="shared" si="58"/>
        <v>0</v>
      </c>
      <c r="H426" s="68">
        <v>2021</v>
      </c>
      <c r="I426" s="68" t="s">
        <v>48</v>
      </c>
      <c r="J426" s="68" t="s">
        <v>50</v>
      </c>
      <c r="K426" s="74">
        <v>0.1704</v>
      </c>
      <c r="L426" s="68">
        <v>5</v>
      </c>
    </row>
    <row r="427" spans="1:12" x14ac:dyDescent="0.25">
      <c r="A427" s="53" t="str">
        <f t="shared" si="52"/>
        <v>2021JunHong Kong Dollar</v>
      </c>
      <c r="B427" s="57">
        <f t="shared" si="53"/>
        <v>0</v>
      </c>
      <c r="C427" s="57">
        <f t="shared" si="54"/>
        <v>0</v>
      </c>
      <c r="D427" s="57">
        <f t="shared" si="55"/>
        <v>0</v>
      </c>
      <c r="E427" s="57">
        <f t="shared" si="56"/>
        <v>0</v>
      </c>
      <c r="F427" s="57">
        <f t="shared" si="57"/>
        <v>0</v>
      </c>
      <c r="G427" s="57">
        <f t="shared" si="58"/>
        <v>0</v>
      </c>
      <c r="H427" s="68">
        <v>2021</v>
      </c>
      <c r="I427" s="68" t="s">
        <v>52</v>
      </c>
      <c r="J427" s="68" t="s">
        <v>50</v>
      </c>
      <c r="K427" s="74">
        <v>0.17309999999999998</v>
      </c>
      <c r="L427" s="68">
        <v>6</v>
      </c>
    </row>
    <row r="428" spans="1:12" x14ac:dyDescent="0.25">
      <c r="A428" s="53" t="str">
        <f t="shared" si="52"/>
        <v>2021JulHong Kong Dollar</v>
      </c>
      <c r="B428" s="57">
        <f t="shared" si="53"/>
        <v>0</v>
      </c>
      <c r="C428" s="57">
        <f t="shared" si="54"/>
        <v>0</v>
      </c>
      <c r="D428" s="57">
        <f t="shared" si="55"/>
        <v>0</v>
      </c>
      <c r="E428" s="57">
        <f t="shared" si="56"/>
        <v>0</v>
      </c>
      <c r="F428" s="57">
        <f t="shared" si="57"/>
        <v>0</v>
      </c>
      <c r="G428" s="57">
        <f t="shared" si="58"/>
        <v>0</v>
      </c>
      <c r="H428" s="68">
        <v>2021</v>
      </c>
      <c r="I428" s="68" t="s">
        <v>56</v>
      </c>
      <c r="J428" s="68" t="s">
        <v>50</v>
      </c>
      <c r="K428" s="74">
        <v>0.1741</v>
      </c>
      <c r="L428" s="68">
        <v>7</v>
      </c>
    </row>
    <row r="429" spans="1:12" x14ac:dyDescent="0.25">
      <c r="A429" s="53" t="str">
        <f t="shared" si="52"/>
        <v>2021AugHong Kong Dollar</v>
      </c>
      <c r="B429" s="57">
        <f t="shared" si="53"/>
        <v>0</v>
      </c>
      <c r="C429" s="57">
        <f t="shared" si="54"/>
        <v>0</v>
      </c>
      <c r="D429" s="57">
        <f t="shared" si="55"/>
        <v>0</v>
      </c>
      <c r="E429" s="57">
        <f t="shared" si="56"/>
        <v>0</v>
      </c>
      <c r="F429" s="57">
        <f t="shared" si="57"/>
        <v>0</v>
      </c>
      <c r="G429" s="57">
        <f t="shared" si="58"/>
        <v>0</v>
      </c>
      <c r="H429" s="68">
        <v>2021</v>
      </c>
      <c r="I429" s="68" t="s">
        <v>58</v>
      </c>
      <c r="J429" s="68" t="s">
        <v>50</v>
      </c>
      <c r="K429" s="74">
        <v>0.17269999999999999</v>
      </c>
      <c r="L429" s="68">
        <v>8</v>
      </c>
    </row>
    <row r="430" spans="1:12" x14ac:dyDescent="0.25">
      <c r="A430" s="53" t="str">
        <f t="shared" si="52"/>
        <v>2021SepHong Kong Dollar</v>
      </c>
      <c r="B430" s="57">
        <f t="shared" si="53"/>
        <v>0</v>
      </c>
      <c r="C430" s="57">
        <f t="shared" si="54"/>
        <v>0</v>
      </c>
      <c r="D430" s="57">
        <f t="shared" si="55"/>
        <v>0</v>
      </c>
      <c r="E430" s="57">
        <f t="shared" si="56"/>
        <v>0</v>
      </c>
      <c r="F430" s="57">
        <f t="shared" si="57"/>
        <v>0</v>
      </c>
      <c r="G430" s="57">
        <f t="shared" si="58"/>
        <v>0</v>
      </c>
      <c r="H430" s="68">
        <v>2021</v>
      </c>
      <c r="I430" s="68" t="s">
        <v>60</v>
      </c>
      <c r="J430" s="68" t="s">
        <v>50</v>
      </c>
      <c r="K430" s="74">
        <v>0.17480000000000001</v>
      </c>
      <c r="L430" s="68">
        <v>9</v>
      </c>
    </row>
    <row r="431" spans="1:12" x14ac:dyDescent="0.25">
      <c r="A431" s="53" t="str">
        <f t="shared" si="52"/>
        <v>2021OctHong Kong Dollar</v>
      </c>
      <c r="B431" s="57">
        <f t="shared" si="53"/>
        <v>0</v>
      </c>
      <c r="C431" s="57">
        <f t="shared" si="54"/>
        <v>0</v>
      </c>
      <c r="D431" s="57">
        <f t="shared" si="55"/>
        <v>0</v>
      </c>
      <c r="E431" s="57">
        <f t="shared" si="56"/>
        <v>0</v>
      </c>
      <c r="F431" s="57">
        <f t="shared" si="57"/>
        <v>0</v>
      </c>
      <c r="G431" s="57">
        <f t="shared" si="58"/>
        <v>0</v>
      </c>
      <c r="H431" s="68">
        <v>2021</v>
      </c>
      <c r="I431" s="68" t="s">
        <v>62</v>
      </c>
      <c r="J431" s="68" t="s">
        <v>50</v>
      </c>
      <c r="K431" s="74">
        <v>0.1729</v>
      </c>
      <c r="L431" s="68">
        <v>10</v>
      </c>
    </row>
    <row r="432" spans="1:12" x14ac:dyDescent="0.25">
      <c r="A432" s="53" t="str">
        <f t="shared" si="52"/>
        <v>2021NovHong Kong Dollar</v>
      </c>
      <c r="B432" s="57">
        <f t="shared" si="53"/>
        <v>0</v>
      </c>
      <c r="C432" s="57">
        <f t="shared" si="54"/>
        <v>0</v>
      </c>
      <c r="D432" s="57">
        <f t="shared" si="55"/>
        <v>0</v>
      </c>
      <c r="E432" s="57">
        <f t="shared" si="56"/>
        <v>0</v>
      </c>
      <c r="F432" s="57">
        <f t="shared" si="57"/>
        <v>0</v>
      </c>
      <c r="G432" s="57">
        <f t="shared" si="58"/>
        <v>0</v>
      </c>
      <c r="H432" s="68">
        <v>2021</v>
      </c>
      <c r="I432" s="68" t="s">
        <v>65</v>
      </c>
      <c r="J432" s="68" t="s">
        <v>50</v>
      </c>
      <c r="K432" s="74">
        <v>0.17550000000000002</v>
      </c>
      <c r="L432" s="68">
        <v>11</v>
      </c>
    </row>
    <row r="433" spans="1:12" x14ac:dyDescent="0.25">
      <c r="A433" s="53" t="str">
        <f t="shared" si="52"/>
        <v>2021DecHong Kong Dollar</v>
      </c>
      <c r="B433" s="57">
        <f t="shared" si="53"/>
        <v>0</v>
      </c>
      <c r="C433" s="57">
        <f t="shared" si="54"/>
        <v>0</v>
      </c>
      <c r="D433" s="57">
        <f t="shared" si="55"/>
        <v>0</v>
      </c>
      <c r="E433" s="57">
        <f t="shared" si="56"/>
        <v>0</v>
      </c>
      <c r="F433" s="57">
        <f t="shared" si="57"/>
        <v>0</v>
      </c>
      <c r="G433" s="57">
        <f t="shared" si="58"/>
        <v>0</v>
      </c>
      <c r="H433" s="68">
        <v>2021</v>
      </c>
      <c r="I433" s="68" t="s">
        <v>11</v>
      </c>
      <c r="J433" s="68" t="s">
        <v>50</v>
      </c>
      <c r="K433" s="74">
        <v>0.17329999999999998</v>
      </c>
      <c r="L433" s="68">
        <v>12</v>
      </c>
    </row>
    <row r="434" spans="1:12" x14ac:dyDescent="0.25">
      <c r="A434" s="53" t="str">
        <f t="shared" si="52"/>
        <v>2022JanHong Kong Dollar</v>
      </c>
      <c r="B434" s="57">
        <f t="shared" si="53"/>
        <v>0</v>
      </c>
      <c r="C434" s="57">
        <f t="shared" si="54"/>
        <v>0</v>
      </c>
      <c r="D434" s="57">
        <f t="shared" si="55"/>
        <v>0</v>
      </c>
      <c r="E434" s="57">
        <f t="shared" si="56"/>
        <v>0</v>
      </c>
      <c r="F434" s="57">
        <f t="shared" si="57"/>
        <v>0</v>
      </c>
      <c r="G434" s="57">
        <f t="shared" si="58"/>
        <v>0</v>
      </c>
      <c r="H434" s="68">
        <v>2022</v>
      </c>
      <c r="I434" s="68" t="s">
        <v>8</v>
      </c>
      <c r="J434" s="68" t="s">
        <v>50</v>
      </c>
      <c r="K434" s="70">
        <v>0.1739</v>
      </c>
      <c r="L434" s="68">
        <v>1</v>
      </c>
    </row>
    <row r="435" spans="1:12" x14ac:dyDescent="0.25">
      <c r="A435" s="53" t="str">
        <f t="shared" si="52"/>
        <v>2022FebHong Kong Dollar</v>
      </c>
      <c r="B435" s="57">
        <f t="shared" si="53"/>
        <v>0</v>
      </c>
      <c r="C435" s="57">
        <f t="shared" si="54"/>
        <v>0</v>
      </c>
      <c r="D435" s="57">
        <f t="shared" si="55"/>
        <v>0</v>
      </c>
      <c r="E435" s="57">
        <f t="shared" si="56"/>
        <v>0</v>
      </c>
      <c r="F435" s="57">
        <f t="shared" si="57"/>
        <v>0</v>
      </c>
      <c r="G435" s="57">
        <f t="shared" si="58"/>
        <v>0</v>
      </c>
      <c r="H435" s="68">
        <v>2022</v>
      </c>
      <c r="I435" s="68" t="s">
        <v>36</v>
      </c>
      <c r="J435" s="68" t="s">
        <v>50</v>
      </c>
      <c r="K435" s="70">
        <v>0.17399999999999999</v>
      </c>
      <c r="L435" s="68">
        <v>2</v>
      </c>
    </row>
    <row r="436" spans="1:12" x14ac:dyDescent="0.25">
      <c r="A436" s="53" t="str">
        <f t="shared" si="52"/>
        <v>2022MarHong Kong Dollar</v>
      </c>
      <c r="B436" s="57">
        <f t="shared" si="53"/>
        <v>0</v>
      </c>
      <c r="C436" s="57">
        <f t="shared" si="54"/>
        <v>0</v>
      </c>
      <c r="D436" s="57">
        <f t="shared" si="55"/>
        <v>0</v>
      </c>
      <c r="E436" s="57">
        <f t="shared" si="56"/>
        <v>0</v>
      </c>
      <c r="F436" s="57">
        <f t="shared" si="57"/>
        <v>0</v>
      </c>
      <c r="G436" s="57">
        <f t="shared" si="58"/>
        <v>0</v>
      </c>
      <c r="H436" s="68">
        <v>2022</v>
      </c>
      <c r="I436" s="68" t="s">
        <v>40</v>
      </c>
      <c r="J436" s="68" t="s">
        <v>50</v>
      </c>
      <c r="K436" s="70">
        <v>0.1729</v>
      </c>
      <c r="L436" s="68">
        <v>3</v>
      </c>
    </row>
    <row r="437" spans="1:12" x14ac:dyDescent="0.25">
      <c r="A437" s="53" t="str">
        <f t="shared" si="52"/>
        <v>2022AprHong Kong Dollar</v>
      </c>
      <c r="B437" s="57">
        <f t="shared" si="53"/>
        <v>0</v>
      </c>
      <c r="C437" s="57">
        <f t="shared" si="54"/>
        <v>0</v>
      </c>
      <c r="D437" s="57">
        <f t="shared" si="55"/>
        <v>0</v>
      </c>
      <c r="E437" s="57">
        <f t="shared" si="56"/>
        <v>0</v>
      </c>
      <c r="F437" s="57">
        <f t="shared" si="57"/>
        <v>0</v>
      </c>
      <c r="G437" s="57">
        <f t="shared" si="58"/>
        <v>0</v>
      </c>
      <c r="H437" s="68">
        <v>2022</v>
      </c>
      <c r="I437" s="68" t="s">
        <v>44</v>
      </c>
      <c r="J437" s="68" t="s">
        <v>50</v>
      </c>
      <c r="K437" s="70">
        <v>0.17649999999999999</v>
      </c>
      <c r="L437" s="68">
        <v>4</v>
      </c>
    </row>
    <row r="438" spans="1:12" x14ac:dyDescent="0.25">
      <c r="A438" s="53" t="str">
        <f t="shared" si="52"/>
        <v>2022MayHong Kong Dollar</v>
      </c>
      <c r="B438" s="57">
        <f t="shared" si="53"/>
        <v>0</v>
      </c>
      <c r="C438" s="57">
        <f t="shared" si="54"/>
        <v>0</v>
      </c>
      <c r="D438" s="57">
        <f t="shared" si="55"/>
        <v>0</v>
      </c>
      <c r="E438" s="57">
        <f t="shared" si="56"/>
        <v>0</v>
      </c>
      <c r="F438" s="57">
        <f t="shared" si="57"/>
        <v>0</v>
      </c>
      <c r="G438" s="57">
        <f t="shared" si="58"/>
        <v>0</v>
      </c>
      <c r="H438" s="68">
        <v>2022</v>
      </c>
      <c r="I438" s="68" t="s">
        <v>48</v>
      </c>
      <c r="J438" s="68" t="s">
        <v>50</v>
      </c>
      <c r="K438" s="70">
        <v>0.17449999999999999</v>
      </c>
      <c r="L438" s="68">
        <v>5</v>
      </c>
    </row>
    <row r="439" spans="1:12" x14ac:dyDescent="0.25">
      <c r="A439" s="53" t="str">
        <f t="shared" si="52"/>
        <v>2022JunHong Kong Dollar</v>
      </c>
      <c r="B439" s="57">
        <f t="shared" si="53"/>
        <v>0</v>
      </c>
      <c r="C439" s="57">
        <f t="shared" si="54"/>
        <v>0</v>
      </c>
      <c r="D439" s="57">
        <f t="shared" si="55"/>
        <v>0</v>
      </c>
      <c r="E439" s="57">
        <f t="shared" si="56"/>
        <v>0</v>
      </c>
      <c r="F439" s="57">
        <f t="shared" si="57"/>
        <v>0</v>
      </c>
      <c r="G439" s="57">
        <f t="shared" si="58"/>
        <v>0</v>
      </c>
      <c r="H439" s="68">
        <v>2022</v>
      </c>
      <c r="I439" s="68" t="s">
        <v>52</v>
      </c>
      <c r="J439" s="68" t="s">
        <v>50</v>
      </c>
      <c r="K439" s="70">
        <v>0.17739999999999997</v>
      </c>
      <c r="L439" s="68">
        <v>6</v>
      </c>
    </row>
    <row r="440" spans="1:12" x14ac:dyDescent="0.25">
      <c r="A440" s="53" t="str">
        <f t="shared" si="52"/>
        <v>2022JulHong Kong Dollar</v>
      </c>
      <c r="B440" s="57">
        <f t="shared" si="53"/>
        <v>0</v>
      </c>
      <c r="C440" s="57">
        <f t="shared" si="54"/>
        <v>0</v>
      </c>
      <c r="D440" s="57">
        <f t="shared" si="55"/>
        <v>0</v>
      </c>
      <c r="E440" s="57">
        <f t="shared" si="56"/>
        <v>0</v>
      </c>
      <c r="F440" s="57">
        <f t="shared" si="57"/>
        <v>0</v>
      </c>
      <c r="G440" s="57">
        <f t="shared" si="58"/>
        <v>0</v>
      </c>
      <c r="H440" s="68">
        <v>2022</v>
      </c>
      <c r="I440" s="68" t="s">
        <v>56</v>
      </c>
      <c r="J440" s="68" t="s">
        <v>50</v>
      </c>
      <c r="K440" s="70">
        <v>0.17559999999999998</v>
      </c>
      <c r="L440" s="68">
        <v>7</v>
      </c>
    </row>
    <row r="441" spans="1:12" x14ac:dyDescent="0.25">
      <c r="A441" s="53" t="str">
        <f t="shared" si="52"/>
        <v>2022AugHong Kong Dollar</v>
      </c>
      <c r="B441" s="57">
        <f t="shared" si="53"/>
        <v>0</v>
      </c>
      <c r="C441" s="57">
        <f t="shared" si="54"/>
        <v>0</v>
      </c>
      <c r="D441" s="57">
        <f t="shared" si="55"/>
        <v>0</v>
      </c>
      <c r="E441" s="57">
        <f t="shared" si="56"/>
        <v>0</v>
      </c>
      <c r="F441" s="57">
        <f t="shared" si="57"/>
        <v>0</v>
      </c>
      <c r="G441" s="57">
        <f t="shared" si="58"/>
        <v>0</v>
      </c>
      <c r="H441" s="68">
        <v>2022</v>
      </c>
      <c r="I441" s="68" t="s">
        <v>58</v>
      </c>
      <c r="J441" s="68" t="s">
        <v>50</v>
      </c>
      <c r="K441" s="70">
        <v>0.17780000000000001</v>
      </c>
      <c r="L441" s="68">
        <v>8</v>
      </c>
    </row>
    <row r="442" spans="1:12" x14ac:dyDescent="0.25">
      <c r="A442" s="53" t="str">
        <f t="shared" si="52"/>
        <v>2022SepHong Kong Dollar</v>
      </c>
      <c r="B442" s="57">
        <f t="shared" si="53"/>
        <v>0</v>
      </c>
      <c r="C442" s="57">
        <f t="shared" si="54"/>
        <v>0</v>
      </c>
      <c r="D442" s="57">
        <f t="shared" si="55"/>
        <v>0</v>
      </c>
      <c r="E442" s="57">
        <f t="shared" si="56"/>
        <v>0</v>
      </c>
      <c r="F442" s="57">
        <f t="shared" si="57"/>
        <v>0</v>
      </c>
      <c r="G442" s="57">
        <f t="shared" si="58"/>
        <v>0</v>
      </c>
      <c r="H442" s="68">
        <v>2022</v>
      </c>
      <c r="I442" s="68" t="s">
        <v>60</v>
      </c>
      <c r="J442" s="68" t="s">
        <v>50</v>
      </c>
      <c r="K442" s="70">
        <v>0.1827</v>
      </c>
      <c r="L442" s="68">
        <v>9</v>
      </c>
    </row>
    <row r="443" spans="1:12" x14ac:dyDescent="0.25">
      <c r="A443" s="53" t="str">
        <f t="shared" si="52"/>
        <v>2022OctHong Kong Dollar</v>
      </c>
      <c r="B443" s="57">
        <f t="shared" si="53"/>
        <v>0</v>
      </c>
      <c r="C443" s="57">
        <f t="shared" si="54"/>
        <v>0</v>
      </c>
      <c r="D443" s="57">
        <f t="shared" si="55"/>
        <v>0</v>
      </c>
      <c r="E443" s="57">
        <f t="shared" si="56"/>
        <v>0</v>
      </c>
      <c r="F443" s="57">
        <f t="shared" si="57"/>
        <v>0</v>
      </c>
      <c r="G443" s="57">
        <f t="shared" si="58"/>
        <v>0</v>
      </c>
      <c r="H443" s="68">
        <v>2022</v>
      </c>
      <c r="I443" s="68" t="s">
        <v>62</v>
      </c>
      <c r="J443" s="68" t="s">
        <v>50</v>
      </c>
      <c r="K443" s="70">
        <v>0.17980000000000002</v>
      </c>
      <c r="L443" s="68">
        <v>10</v>
      </c>
    </row>
    <row r="444" spans="1:12" x14ac:dyDescent="0.25">
      <c r="A444" s="53" t="str">
        <f t="shared" si="52"/>
        <v>2022NovHong Kong Dollar</v>
      </c>
      <c r="B444" s="57">
        <f t="shared" si="53"/>
        <v>0</v>
      </c>
      <c r="C444" s="57">
        <f t="shared" si="54"/>
        <v>0</v>
      </c>
      <c r="D444" s="57">
        <f t="shared" si="55"/>
        <v>0</v>
      </c>
      <c r="E444" s="57">
        <f t="shared" si="56"/>
        <v>0</v>
      </c>
      <c r="F444" s="57">
        <f t="shared" si="57"/>
        <v>0</v>
      </c>
      <c r="G444" s="57">
        <f t="shared" si="58"/>
        <v>0</v>
      </c>
      <c r="H444" s="68">
        <v>2022</v>
      </c>
      <c r="I444" s="68" t="s">
        <v>65</v>
      </c>
      <c r="J444" s="68" t="s">
        <v>50</v>
      </c>
      <c r="K444" s="70">
        <v>0.1757</v>
      </c>
      <c r="L444" s="68">
        <v>11</v>
      </c>
    </row>
    <row r="445" spans="1:12" x14ac:dyDescent="0.25">
      <c r="A445" s="53" t="str">
        <f t="shared" si="52"/>
        <v>2022DecHong Kong Dollar</v>
      </c>
      <c r="B445" s="57">
        <f t="shared" si="53"/>
        <v>0</v>
      </c>
      <c r="C445" s="57">
        <f t="shared" si="54"/>
        <v>0</v>
      </c>
      <c r="D445" s="57">
        <f t="shared" si="55"/>
        <v>0</v>
      </c>
      <c r="E445" s="57">
        <f t="shared" si="56"/>
        <v>0</v>
      </c>
      <c r="F445" s="57">
        <f t="shared" si="57"/>
        <v>0</v>
      </c>
      <c r="G445" s="57">
        <f t="shared" si="58"/>
        <v>0</v>
      </c>
      <c r="H445" s="68">
        <v>2022</v>
      </c>
      <c r="I445" s="68" t="s">
        <v>11</v>
      </c>
      <c r="J445" s="68" t="s">
        <v>50</v>
      </c>
      <c r="K445" s="70">
        <v>0.1724</v>
      </c>
      <c r="L445" s="68">
        <v>12</v>
      </c>
    </row>
    <row r="446" spans="1:12" x14ac:dyDescent="0.25">
      <c r="A446" s="53" t="str">
        <f t="shared" si="52"/>
        <v>2023JanHong Kong Dollar</v>
      </c>
      <c r="B446" s="57">
        <f t="shared" si="53"/>
        <v>0</v>
      </c>
      <c r="C446" s="57">
        <f t="shared" si="54"/>
        <v>0</v>
      </c>
      <c r="D446" s="57">
        <f t="shared" si="55"/>
        <v>0</v>
      </c>
      <c r="E446" s="57">
        <f t="shared" si="56"/>
        <v>0</v>
      </c>
      <c r="F446" s="57">
        <f t="shared" si="57"/>
        <v>0</v>
      </c>
      <c r="G446" s="57">
        <f t="shared" si="58"/>
        <v>0</v>
      </c>
      <c r="H446" s="68">
        <v>2023</v>
      </c>
      <c r="I446" s="68" t="s">
        <v>8</v>
      </c>
      <c r="J446" s="68" t="s">
        <v>50</v>
      </c>
      <c r="K446" s="70">
        <v>0.16769999999999999</v>
      </c>
      <c r="L446" s="68">
        <v>1</v>
      </c>
    </row>
    <row r="447" spans="1:12" x14ac:dyDescent="0.25">
      <c r="A447" s="53" t="str">
        <f t="shared" si="52"/>
        <v>2023FebHong Kong Dollar</v>
      </c>
      <c r="B447" s="57">
        <f t="shared" si="53"/>
        <v>0</v>
      </c>
      <c r="C447" s="57">
        <f t="shared" si="54"/>
        <v>0</v>
      </c>
      <c r="D447" s="57">
        <f t="shared" si="55"/>
        <v>0</v>
      </c>
      <c r="E447" s="57">
        <f t="shared" si="56"/>
        <v>0</v>
      </c>
      <c r="F447" s="57">
        <f t="shared" si="57"/>
        <v>0</v>
      </c>
      <c r="G447" s="57">
        <f t="shared" si="58"/>
        <v>0</v>
      </c>
      <c r="H447" s="68">
        <v>2023</v>
      </c>
      <c r="I447" s="68" t="s">
        <v>36</v>
      </c>
      <c r="J447" s="68" t="s">
        <v>50</v>
      </c>
      <c r="K447" s="70">
        <v>0.17180000000000001</v>
      </c>
      <c r="L447" s="68">
        <v>2</v>
      </c>
    </row>
    <row r="448" spans="1:12" x14ac:dyDescent="0.25">
      <c r="A448" s="53" t="str">
        <f t="shared" si="52"/>
        <v>2023MarHong Kong Dollar</v>
      </c>
      <c r="B448" s="57">
        <f t="shared" si="53"/>
        <v>0</v>
      </c>
      <c r="C448" s="57">
        <f t="shared" si="54"/>
        <v>0</v>
      </c>
      <c r="D448" s="57">
        <f t="shared" si="55"/>
        <v>0</v>
      </c>
      <c r="E448" s="57">
        <f t="shared" si="56"/>
        <v>0</v>
      </c>
      <c r="F448" s="57">
        <f t="shared" si="57"/>
        <v>0</v>
      </c>
      <c r="G448" s="57">
        <f t="shared" si="58"/>
        <v>0</v>
      </c>
      <c r="H448" s="68">
        <v>2023</v>
      </c>
      <c r="I448" s="68" t="s">
        <v>40</v>
      </c>
      <c r="J448" s="68" t="s">
        <v>50</v>
      </c>
      <c r="K448" s="70">
        <v>0.16899999999999998</v>
      </c>
      <c r="L448" s="68">
        <v>3</v>
      </c>
    </row>
    <row r="449" spans="1:12" x14ac:dyDescent="0.25">
      <c r="A449" s="53" t="str">
        <f t="shared" si="52"/>
        <v>2023AprHong Kong Dollar</v>
      </c>
      <c r="B449" s="57">
        <f t="shared" si="53"/>
        <v>0</v>
      </c>
      <c r="C449" s="57">
        <f t="shared" si="54"/>
        <v>0</v>
      </c>
      <c r="D449" s="57">
        <f t="shared" si="55"/>
        <v>0</v>
      </c>
      <c r="E449" s="57">
        <f t="shared" si="56"/>
        <v>0</v>
      </c>
      <c r="F449" s="57">
        <f t="shared" si="57"/>
        <v>0</v>
      </c>
      <c r="G449" s="57">
        <f t="shared" si="58"/>
        <v>0</v>
      </c>
      <c r="H449" s="68">
        <v>2023</v>
      </c>
      <c r="I449" s="68" t="s">
        <v>44</v>
      </c>
      <c r="J449" s="68" t="s">
        <v>50</v>
      </c>
      <c r="K449" s="70">
        <v>0.1699</v>
      </c>
      <c r="L449" s="68">
        <v>4</v>
      </c>
    </row>
    <row r="450" spans="1:12" x14ac:dyDescent="0.25">
      <c r="A450" s="53" t="str">
        <f t="shared" ref="A450:A513" si="59">CONCATENATE(H450,I450,J450)</f>
        <v>2023MayHong Kong Dollar</v>
      </c>
      <c r="B450" s="57">
        <f t="shared" ref="B450:B513" si="60">IF($N$8=A450,1,0)</f>
        <v>0</v>
      </c>
      <c r="C450" s="57">
        <f t="shared" si="54"/>
        <v>0</v>
      </c>
      <c r="D450" s="57">
        <f t="shared" si="55"/>
        <v>0</v>
      </c>
      <c r="E450" s="57">
        <f t="shared" si="56"/>
        <v>0</v>
      </c>
      <c r="F450" s="57">
        <f t="shared" si="57"/>
        <v>0</v>
      </c>
      <c r="G450" s="57">
        <f t="shared" si="58"/>
        <v>0</v>
      </c>
      <c r="H450" s="68">
        <v>2023</v>
      </c>
      <c r="I450" s="68" t="s">
        <v>48</v>
      </c>
      <c r="J450" s="68" t="s">
        <v>50</v>
      </c>
      <c r="K450" s="70">
        <v>0.17280000000000001</v>
      </c>
      <c r="L450" s="68">
        <v>5</v>
      </c>
    </row>
    <row r="451" spans="1:12" x14ac:dyDescent="0.25">
      <c r="A451" s="53" t="str">
        <f t="shared" si="59"/>
        <v>2023JunHong Kong Dollar</v>
      </c>
      <c r="B451" s="57">
        <f t="shared" si="60"/>
        <v>0</v>
      </c>
      <c r="C451" s="57">
        <f t="shared" si="54"/>
        <v>0</v>
      </c>
      <c r="D451" s="57">
        <f t="shared" si="55"/>
        <v>0</v>
      </c>
      <c r="E451" s="57">
        <f t="shared" si="56"/>
        <v>0</v>
      </c>
      <c r="F451" s="57">
        <f t="shared" si="57"/>
        <v>0</v>
      </c>
      <c r="G451" s="57">
        <f t="shared" si="58"/>
        <v>0</v>
      </c>
      <c r="H451" s="68">
        <v>2023</v>
      </c>
      <c r="I451" s="68" t="s">
        <v>52</v>
      </c>
      <c r="J451" s="68" t="s">
        <v>50</v>
      </c>
      <c r="K451" s="70">
        <v>0.17300000000000001</v>
      </c>
      <c r="L451" s="68">
        <v>6</v>
      </c>
    </row>
    <row r="452" spans="1:12" x14ac:dyDescent="0.25">
      <c r="A452" s="53" t="str">
        <f t="shared" si="59"/>
        <v>2023JulHong Kong Dollar</v>
      </c>
      <c r="B452" s="57">
        <f t="shared" si="60"/>
        <v>0</v>
      </c>
      <c r="C452" s="57">
        <f t="shared" ref="C452:C515" si="61">IF(A452=$N$10,1,0)</f>
        <v>0</v>
      </c>
      <c r="D452" s="57">
        <f t="shared" ref="D452:D515" si="62">SUM(B452:C452)</f>
        <v>0</v>
      </c>
      <c r="E452" s="57">
        <f t="shared" ref="E452:E515" si="63">IF(SUM(D452,E451)=1,1,0)</f>
        <v>0</v>
      </c>
      <c r="F452" s="57">
        <f t="shared" ref="F452:F515" si="64">MAX(D452:E452)</f>
        <v>0</v>
      </c>
      <c r="G452" s="57">
        <f t="shared" ref="G452:G515" si="65">IF(AND(F452=1,F451=1),G451+F452,F452)</f>
        <v>0</v>
      </c>
      <c r="H452" s="68">
        <v>2023</v>
      </c>
      <c r="I452" s="68" t="s">
        <v>56</v>
      </c>
      <c r="J452" s="68" t="s">
        <v>50</v>
      </c>
      <c r="K452" s="70">
        <v>0.17069999999999999</v>
      </c>
      <c r="L452" s="68">
        <v>7</v>
      </c>
    </row>
    <row r="453" spans="1:12" x14ac:dyDescent="0.25">
      <c r="A453" s="53" t="str">
        <f t="shared" si="59"/>
        <v>2023AugHong Kong Dollar</v>
      </c>
      <c r="B453" s="57">
        <f t="shared" si="60"/>
        <v>0</v>
      </c>
      <c r="C453" s="57">
        <f t="shared" si="61"/>
        <v>0</v>
      </c>
      <c r="D453" s="57">
        <f t="shared" si="62"/>
        <v>0</v>
      </c>
      <c r="E453" s="57">
        <f t="shared" si="63"/>
        <v>0</v>
      </c>
      <c r="F453" s="57">
        <f t="shared" si="64"/>
        <v>0</v>
      </c>
      <c r="G453" s="57">
        <f t="shared" si="65"/>
        <v>0</v>
      </c>
      <c r="H453" s="68">
        <v>2023</v>
      </c>
      <c r="I453" s="68" t="s">
        <v>58</v>
      </c>
      <c r="J453" s="68" t="s">
        <v>50</v>
      </c>
      <c r="K453" s="70">
        <v>0.1721</v>
      </c>
      <c r="L453" s="68">
        <v>8</v>
      </c>
    </row>
    <row r="454" spans="1:12" x14ac:dyDescent="0.25">
      <c r="A454" s="53" t="str">
        <f t="shared" si="59"/>
        <v>2023SepHong Kong Dollar</v>
      </c>
      <c r="B454" s="57">
        <f t="shared" si="60"/>
        <v>0</v>
      </c>
      <c r="C454" s="57">
        <f t="shared" si="61"/>
        <v>0</v>
      </c>
      <c r="D454" s="57">
        <f t="shared" si="62"/>
        <v>0</v>
      </c>
      <c r="E454" s="57">
        <f t="shared" si="63"/>
        <v>0</v>
      </c>
      <c r="F454" s="57">
        <f t="shared" si="64"/>
        <v>0</v>
      </c>
      <c r="G454" s="57">
        <f t="shared" si="65"/>
        <v>0</v>
      </c>
      <c r="H454" s="68">
        <v>2023</v>
      </c>
      <c r="I454" s="68" t="s">
        <v>60</v>
      </c>
      <c r="J454" s="68" t="s">
        <v>50</v>
      </c>
      <c r="K454" s="70">
        <v>0.1744</v>
      </c>
      <c r="L454" s="68">
        <v>9</v>
      </c>
    </row>
    <row r="455" spans="1:12" x14ac:dyDescent="0.25">
      <c r="A455" s="53" t="str">
        <f t="shared" si="59"/>
        <v>2023OctHong Kong Dollar</v>
      </c>
      <c r="B455" s="57">
        <f t="shared" si="60"/>
        <v>0</v>
      </c>
      <c r="C455" s="57">
        <f t="shared" si="61"/>
        <v>0</v>
      </c>
      <c r="D455" s="57">
        <f t="shared" si="62"/>
        <v>0</v>
      </c>
      <c r="E455" s="57">
        <f t="shared" si="63"/>
        <v>0</v>
      </c>
      <c r="F455" s="57">
        <f t="shared" si="64"/>
        <v>0</v>
      </c>
      <c r="G455" s="57">
        <f t="shared" si="65"/>
        <v>0</v>
      </c>
      <c r="H455" s="68">
        <v>2023</v>
      </c>
      <c r="I455" s="68" t="s">
        <v>62</v>
      </c>
      <c r="J455" s="68" t="s">
        <v>50</v>
      </c>
      <c r="K455" s="70">
        <v>0.17469999999999999</v>
      </c>
      <c r="L455" s="68">
        <v>10</v>
      </c>
    </row>
    <row r="456" spans="1:12" x14ac:dyDescent="0.25">
      <c r="A456" s="53" t="str">
        <f t="shared" si="59"/>
        <v>2023NovHong Kong Dollar</v>
      </c>
      <c r="B456" s="57">
        <f t="shared" si="60"/>
        <v>0</v>
      </c>
      <c r="C456" s="57">
        <f t="shared" si="61"/>
        <v>0</v>
      </c>
      <c r="D456" s="57">
        <f t="shared" si="62"/>
        <v>0</v>
      </c>
      <c r="E456" s="57">
        <f t="shared" si="63"/>
        <v>0</v>
      </c>
      <c r="F456" s="57">
        <f t="shared" si="64"/>
        <v>0</v>
      </c>
      <c r="G456" s="57">
        <f t="shared" si="65"/>
        <v>0</v>
      </c>
      <c r="H456" s="68">
        <v>2023</v>
      </c>
      <c r="I456" s="68" t="s">
        <v>65</v>
      </c>
      <c r="J456" s="68" t="s">
        <v>50</v>
      </c>
      <c r="K456" s="70">
        <v>0.17050000000000001</v>
      </c>
      <c r="L456" s="68">
        <v>11</v>
      </c>
    </row>
    <row r="457" spans="1:12" x14ac:dyDescent="0.25">
      <c r="A457" s="53" t="str">
        <f t="shared" si="59"/>
        <v>2023DecHong Kong Dollar</v>
      </c>
      <c r="B457" s="57">
        <f t="shared" si="60"/>
        <v>0</v>
      </c>
      <c r="C457" s="57">
        <f t="shared" si="61"/>
        <v>0</v>
      </c>
      <c r="D457" s="57">
        <f t="shared" si="62"/>
        <v>0</v>
      </c>
      <c r="E457" s="57">
        <f t="shared" si="63"/>
        <v>0</v>
      </c>
      <c r="F457" s="57">
        <f t="shared" si="64"/>
        <v>0</v>
      </c>
      <c r="G457" s="57">
        <f t="shared" si="65"/>
        <v>0</v>
      </c>
      <c r="H457" s="68">
        <v>2023</v>
      </c>
      <c r="I457" s="68" t="s">
        <v>11</v>
      </c>
      <c r="J457" s="68" t="s">
        <v>50</v>
      </c>
      <c r="K457" s="70">
        <v>0.16879999999999998</v>
      </c>
      <c r="L457" s="68">
        <v>12</v>
      </c>
    </row>
    <row r="458" spans="1:12" x14ac:dyDescent="0.25">
      <c r="A458" s="53" t="str">
        <f t="shared" si="59"/>
        <v>2024JanHong Kong Dollar</v>
      </c>
      <c r="B458" s="57">
        <f t="shared" si="60"/>
        <v>0</v>
      </c>
      <c r="C458" s="57">
        <f t="shared" si="61"/>
        <v>0</v>
      </c>
      <c r="D458" s="57">
        <f t="shared" si="62"/>
        <v>0</v>
      </c>
      <c r="E458" s="57">
        <f t="shared" si="63"/>
        <v>0</v>
      </c>
      <c r="F458" s="57">
        <f t="shared" si="64"/>
        <v>0</v>
      </c>
      <c r="G458" s="57">
        <f t="shared" si="65"/>
        <v>0</v>
      </c>
      <c r="H458" s="68">
        <v>2024</v>
      </c>
      <c r="I458" s="68" t="s">
        <v>8</v>
      </c>
      <c r="J458" s="68" t="s">
        <v>50</v>
      </c>
      <c r="K458" s="74">
        <v>0.17149999999999999</v>
      </c>
      <c r="L458" s="68">
        <v>1</v>
      </c>
    </row>
    <row r="459" spans="1:12" x14ac:dyDescent="0.25">
      <c r="A459" s="53" t="str">
        <f t="shared" si="59"/>
        <v>2024FebHong Kong Dollar</v>
      </c>
      <c r="B459" s="57">
        <f t="shared" si="60"/>
        <v>0</v>
      </c>
      <c r="C459" s="57">
        <f t="shared" si="61"/>
        <v>0</v>
      </c>
      <c r="D459" s="57">
        <f t="shared" si="62"/>
        <v>0</v>
      </c>
      <c r="E459" s="57">
        <f t="shared" si="63"/>
        <v>0</v>
      </c>
      <c r="F459" s="57">
        <f t="shared" si="64"/>
        <v>0</v>
      </c>
      <c r="G459" s="57">
        <f t="shared" si="65"/>
        <v>0</v>
      </c>
      <c r="H459" s="68">
        <v>2024</v>
      </c>
      <c r="I459" s="68" t="s">
        <v>36</v>
      </c>
      <c r="J459" s="68" t="s">
        <v>50</v>
      </c>
      <c r="K459" s="74">
        <v>0.17180000000000001</v>
      </c>
      <c r="L459" s="68">
        <v>2</v>
      </c>
    </row>
    <row r="460" spans="1:12" x14ac:dyDescent="0.25">
      <c r="A460" s="53" t="str">
        <f t="shared" si="59"/>
        <v>2024MarHong Kong Dollar</v>
      </c>
      <c r="B460" s="57">
        <f t="shared" si="60"/>
        <v>0</v>
      </c>
      <c r="C460" s="57">
        <f t="shared" si="61"/>
        <v>0</v>
      </c>
      <c r="D460" s="57">
        <f t="shared" si="62"/>
        <v>0</v>
      </c>
      <c r="E460" s="57">
        <f t="shared" si="63"/>
        <v>0</v>
      </c>
      <c r="F460" s="57">
        <f t="shared" si="64"/>
        <v>0</v>
      </c>
      <c r="G460" s="57">
        <f t="shared" si="65"/>
        <v>0</v>
      </c>
      <c r="H460" s="68">
        <v>2024</v>
      </c>
      <c r="I460" s="68" t="s">
        <v>40</v>
      </c>
      <c r="J460" s="68" t="s">
        <v>50</v>
      </c>
      <c r="K460" s="74">
        <v>0.17219999999999999</v>
      </c>
      <c r="L460" s="68">
        <v>3</v>
      </c>
    </row>
    <row r="461" spans="1:12" x14ac:dyDescent="0.25">
      <c r="A461" s="53" t="str">
        <f t="shared" si="59"/>
        <v>2024AprHong Kong Dollar</v>
      </c>
      <c r="B461" s="57">
        <f t="shared" si="60"/>
        <v>0</v>
      </c>
      <c r="C461" s="57">
        <f t="shared" si="61"/>
        <v>0</v>
      </c>
      <c r="D461" s="57">
        <f t="shared" si="62"/>
        <v>0</v>
      </c>
      <c r="E461" s="57">
        <f t="shared" si="63"/>
        <v>0</v>
      </c>
      <c r="F461" s="57">
        <f t="shared" si="64"/>
        <v>0</v>
      </c>
      <c r="G461" s="57">
        <f t="shared" si="65"/>
        <v>0</v>
      </c>
      <c r="H461" s="68">
        <v>2024</v>
      </c>
      <c r="I461" s="68" t="s">
        <v>44</v>
      </c>
      <c r="J461" s="68" t="s">
        <v>50</v>
      </c>
      <c r="K461" s="74">
        <v>0.1739</v>
      </c>
      <c r="L461" s="68">
        <v>4</v>
      </c>
    </row>
    <row r="462" spans="1:12" x14ac:dyDescent="0.25">
      <c r="A462" s="53" t="str">
        <f t="shared" si="59"/>
        <v>2024MayHong Kong Dollar</v>
      </c>
      <c r="B462" s="57">
        <f t="shared" si="60"/>
        <v>0</v>
      </c>
      <c r="C462" s="57">
        <f t="shared" si="61"/>
        <v>0</v>
      </c>
      <c r="D462" s="57">
        <f t="shared" si="62"/>
        <v>0</v>
      </c>
      <c r="E462" s="57">
        <f t="shared" si="63"/>
        <v>0</v>
      </c>
      <c r="F462" s="57">
        <f t="shared" si="64"/>
        <v>0</v>
      </c>
      <c r="G462" s="57">
        <f t="shared" si="65"/>
        <v>0</v>
      </c>
      <c r="H462" s="68">
        <v>2024</v>
      </c>
      <c r="I462" s="68" t="s">
        <v>48</v>
      </c>
      <c r="J462" s="68" t="s">
        <v>50</v>
      </c>
      <c r="K462" s="70">
        <v>0.17280000000000001</v>
      </c>
      <c r="L462" s="68">
        <v>5</v>
      </c>
    </row>
    <row r="463" spans="1:12" x14ac:dyDescent="0.25">
      <c r="A463" s="53" t="str">
        <f t="shared" si="59"/>
        <v>2024JunHong Kong Dollar</v>
      </c>
      <c r="B463" s="57">
        <f t="shared" si="60"/>
        <v>0</v>
      </c>
      <c r="C463" s="57">
        <f t="shared" si="61"/>
        <v>0</v>
      </c>
      <c r="D463" s="57">
        <f t="shared" si="62"/>
        <v>0</v>
      </c>
      <c r="E463" s="57">
        <f t="shared" si="63"/>
        <v>0</v>
      </c>
      <c r="F463" s="57">
        <f t="shared" si="64"/>
        <v>0</v>
      </c>
      <c r="G463" s="57">
        <f t="shared" si="65"/>
        <v>0</v>
      </c>
      <c r="H463" s="68">
        <v>2024</v>
      </c>
      <c r="I463" s="68" t="s">
        <v>52</v>
      </c>
      <c r="J463" s="68" t="s">
        <v>50</v>
      </c>
      <c r="K463" s="74">
        <v>0.17399999999999999</v>
      </c>
      <c r="L463" s="68">
        <v>6</v>
      </c>
    </row>
    <row r="464" spans="1:12" x14ac:dyDescent="0.25">
      <c r="A464" s="53" t="str">
        <f t="shared" si="59"/>
        <v>2024JulHong Kong Dollar</v>
      </c>
      <c r="B464" s="57">
        <f t="shared" si="60"/>
        <v>0</v>
      </c>
      <c r="C464" s="57">
        <f t="shared" si="61"/>
        <v>0</v>
      </c>
      <c r="D464" s="57">
        <f t="shared" si="62"/>
        <v>0</v>
      </c>
      <c r="E464" s="57">
        <f t="shared" si="63"/>
        <v>0</v>
      </c>
      <c r="F464" s="57">
        <f t="shared" si="64"/>
        <v>0</v>
      </c>
      <c r="G464" s="57">
        <f t="shared" si="65"/>
        <v>0</v>
      </c>
      <c r="H464" s="68">
        <v>2024</v>
      </c>
      <c r="I464" s="68" t="s">
        <v>56</v>
      </c>
      <c r="J464" s="68" t="s">
        <v>50</v>
      </c>
      <c r="K464" s="70">
        <v>0.17199999999999999</v>
      </c>
      <c r="L464" s="68">
        <v>7</v>
      </c>
    </row>
    <row r="465" spans="1:12" x14ac:dyDescent="0.25">
      <c r="A465" s="53" t="str">
        <f t="shared" si="59"/>
        <v>2024AugHong Kong Dollar</v>
      </c>
      <c r="B465" s="57">
        <f t="shared" si="60"/>
        <v>0</v>
      </c>
      <c r="C465" s="57">
        <f t="shared" si="61"/>
        <v>0</v>
      </c>
      <c r="D465" s="57">
        <f t="shared" si="62"/>
        <v>0</v>
      </c>
      <c r="E465" s="57">
        <f t="shared" si="63"/>
        <v>0</v>
      </c>
      <c r="F465" s="57">
        <f t="shared" si="64"/>
        <v>0</v>
      </c>
      <c r="G465" s="57">
        <f t="shared" si="65"/>
        <v>0</v>
      </c>
      <c r="H465" s="68">
        <v>2024</v>
      </c>
      <c r="I465" s="68" t="s">
        <v>58</v>
      </c>
      <c r="J465" s="68" t="s">
        <v>50</v>
      </c>
      <c r="K465" s="70">
        <v>0.16719999999999999</v>
      </c>
      <c r="L465" s="68">
        <v>8</v>
      </c>
    </row>
    <row r="466" spans="1:12" x14ac:dyDescent="0.25">
      <c r="A466" s="53" t="str">
        <f t="shared" si="59"/>
        <v>2024SepHong Kong Dollar</v>
      </c>
      <c r="B466" s="57">
        <f t="shared" si="60"/>
        <v>0</v>
      </c>
      <c r="C466" s="57">
        <f t="shared" si="61"/>
        <v>0</v>
      </c>
      <c r="D466" s="57">
        <f t="shared" si="62"/>
        <v>0</v>
      </c>
      <c r="E466" s="57">
        <f t="shared" si="63"/>
        <v>0</v>
      </c>
      <c r="F466" s="57">
        <f t="shared" si="64"/>
        <v>0</v>
      </c>
      <c r="G466" s="57">
        <f t="shared" si="65"/>
        <v>0</v>
      </c>
      <c r="H466" s="68">
        <v>2024</v>
      </c>
      <c r="I466" s="68" t="s">
        <v>60</v>
      </c>
      <c r="J466" s="68" t="s">
        <v>50</v>
      </c>
      <c r="K466" s="70">
        <v>0.1648</v>
      </c>
      <c r="L466" s="68">
        <v>9</v>
      </c>
    </row>
    <row r="467" spans="1:12" x14ac:dyDescent="0.25">
      <c r="A467" s="53" t="str">
        <f t="shared" si="59"/>
        <v>2024OctHong Kong Dollar</v>
      </c>
      <c r="B467" s="57">
        <f t="shared" si="60"/>
        <v>0</v>
      </c>
      <c r="C467" s="57">
        <f t="shared" si="61"/>
        <v>0</v>
      </c>
      <c r="D467" s="57">
        <f t="shared" si="62"/>
        <v>0</v>
      </c>
      <c r="E467" s="57">
        <f t="shared" si="63"/>
        <v>0</v>
      </c>
      <c r="F467" s="57">
        <f t="shared" si="64"/>
        <v>0</v>
      </c>
      <c r="G467" s="57">
        <f t="shared" si="65"/>
        <v>0</v>
      </c>
      <c r="H467" s="68">
        <v>2024</v>
      </c>
      <c r="I467" s="68" t="s">
        <v>62</v>
      </c>
      <c r="J467" s="68" t="s">
        <v>50</v>
      </c>
      <c r="K467" s="70">
        <v>0.17050000000000001</v>
      </c>
      <c r="L467" s="68">
        <v>10</v>
      </c>
    </row>
    <row r="468" spans="1:12" x14ac:dyDescent="0.25">
      <c r="A468" s="53" t="str">
        <f t="shared" si="59"/>
        <v>2024NovHong Kong Dollar</v>
      </c>
      <c r="B468" s="57">
        <f t="shared" si="60"/>
        <v>0</v>
      </c>
      <c r="C468" s="57">
        <f t="shared" si="61"/>
        <v>0</v>
      </c>
      <c r="D468" s="57">
        <f t="shared" si="62"/>
        <v>0</v>
      </c>
      <c r="E468" s="57">
        <f t="shared" si="63"/>
        <v>0</v>
      </c>
      <c r="F468" s="57">
        <f t="shared" si="64"/>
        <v>0</v>
      </c>
      <c r="G468" s="57">
        <f t="shared" si="65"/>
        <v>0</v>
      </c>
      <c r="H468" s="68">
        <v>2024</v>
      </c>
      <c r="I468" s="68" t="s">
        <v>65</v>
      </c>
      <c r="J468" s="68" t="s">
        <v>50</v>
      </c>
      <c r="K468" s="70">
        <v>0.1721</v>
      </c>
      <c r="L468" s="68">
        <v>11</v>
      </c>
    </row>
    <row r="469" spans="1:12" x14ac:dyDescent="0.25">
      <c r="A469" s="53" t="str">
        <f t="shared" si="59"/>
        <v>2024DecHong Kong Dollar</v>
      </c>
      <c r="B469" s="57">
        <f t="shared" si="60"/>
        <v>0</v>
      </c>
      <c r="C469" s="57">
        <f t="shared" si="61"/>
        <v>0</v>
      </c>
      <c r="D469" s="57">
        <f t="shared" si="62"/>
        <v>0</v>
      </c>
      <c r="E469" s="57">
        <f t="shared" si="63"/>
        <v>0</v>
      </c>
      <c r="F469" s="57">
        <f t="shared" si="64"/>
        <v>0</v>
      </c>
      <c r="G469" s="57">
        <f t="shared" si="65"/>
        <v>0</v>
      </c>
      <c r="H469" s="68">
        <v>2024</v>
      </c>
      <c r="I469" s="68" t="s">
        <v>11</v>
      </c>
      <c r="J469" s="68" t="s">
        <v>50</v>
      </c>
      <c r="K469" s="70">
        <v>0.17519999999999999</v>
      </c>
      <c r="L469" s="68">
        <v>12</v>
      </c>
    </row>
    <row r="470" spans="1:12" x14ac:dyDescent="0.25">
      <c r="A470" s="53" t="str">
        <f t="shared" si="59"/>
        <v>2025JanHong Kong Dollar</v>
      </c>
      <c r="B470" s="57">
        <f t="shared" si="60"/>
        <v>0</v>
      </c>
      <c r="C470" s="57">
        <f t="shared" si="61"/>
        <v>0</v>
      </c>
      <c r="D470" s="57">
        <f t="shared" si="62"/>
        <v>0</v>
      </c>
      <c r="E470" s="57">
        <f t="shared" si="63"/>
        <v>0</v>
      </c>
      <c r="F470" s="57">
        <f t="shared" si="64"/>
        <v>0</v>
      </c>
      <c r="G470" s="57">
        <f t="shared" si="65"/>
        <v>0</v>
      </c>
      <c r="H470" s="68">
        <v>2025</v>
      </c>
      <c r="I470" s="68" t="s">
        <v>8</v>
      </c>
      <c r="J470" s="68" t="s">
        <v>50</v>
      </c>
      <c r="K470" s="75">
        <v>0.1739</v>
      </c>
      <c r="L470" s="68">
        <v>1</v>
      </c>
    </row>
    <row r="471" spans="1:12" x14ac:dyDescent="0.25">
      <c r="A471" s="53" t="str">
        <f t="shared" si="59"/>
        <v>2025FebHong Kong Dollar</v>
      </c>
      <c r="B471" s="57">
        <f t="shared" si="60"/>
        <v>0</v>
      </c>
      <c r="C471" s="57">
        <f t="shared" si="61"/>
        <v>0</v>
      </c>
      <c r="D471" s="57">
        <f t="shared" si="62"/>
        <v>0</v>
      </c>
      <c r="E471" s="57">
        <f t="shared" si="63"/>
        <v>0</v>
      </c>
      <c r="F471" s="57">
        <f t="shared" si="64"/>
        <v>0</v>
      </c>
      <c r="G471" s="57">
        <f t="shared" si="65"/>
        <v>0</v>
      </c>
      <c r="H471" s="68">
        <v>2025</v>
      </c>
      <c r="I471" s="68" t="s">
        <v>36</v>
      </c>
      <c r="J471" s="68" t="s">
        <v>50</v>
      </c>
      <c r="K471" s="75">
        <v>0.1734</v>
      </c>
      <c r="L471" s="68">
        <v>2</v>
      </c>
    </row>
    <row r="472" spans="1:12" x14ac:dyDescent="0.25">
      <c r="A472" s="53" t="str">
        <f t="shared" si="59"/>
        <v>2025MarHong Kong Dollar</v>
      </c>
      <c r="B472" s="57">
        <f t="shared" si="60"/>
        <v>0</v>
      </c>
      <c r="C472" s="57">
        <f t="shared" si="61"/>
        <v>0</v>
      </c>
      <c r="D472" s="57">
        <f t="shared" si="62"/>
        <v>0</v>
      </c>
      <c r="E472" s="57">
        <f t="shared" si="63"/>
        <v>0</v>
      </c>
      <c r="F472" s="57">
        <f t="shared" si="64"/>
        <v>0</v>
      </c>
      <c r="G472" s="57">
        <f t="shared" si="65"/>
        <v>0</v>
      </c>
      <c r="H472" s="68">
        <v>2025</v>
      </c>
      <c r="I472" s="68" t="s">
        <v>40</v>
      </c>
      <c r="J472" s="68" t="s">
        <v>50</v>
      </c>
      <c r="K472" s="75">
        <v>0.1724</v>
      </c>
      <c r="L472" s="68">
        <v>3</v>
      </c>
    </row>
    <row r="473" spans="1:12" x14ac:dyDescent="0.25">
      <c r="A473" s="53" t="str">
        <f t="shared" si="59"/>
        <v>2025AprHong Kong Dollar</v>
      </c>
      <c r="B473" s="57">
        <f t="shared" si="60"/>
        <v>0</v>
      </c>
      <c r="C473" s="57">
        <f t="shared" si="61"/>
        <v>0</v>
      </c>
      <c r="D473" s="57">
        <f t="shared" si="62"/>
        <v>0</v>
      </c>
      <c r="E473" s="57">
        <f t="shared" si="63"/>
        <v>0</v>
      </c>
      <c r="F473" s="57">
        <f t="shared" si="64"/>
        <v>0</v>
      </c>
      <c r="G473" s="57">
        <f t="shared" si="65"/>
        <v>0</v>
      </c>
      <c r="H473" s="68">
        <v>2025</v>
      </c>
      <c r="I473" s="68" t="s">
        <v>44</v>
      </c>
      <c r="J473" s="68" t="s">
        <v>50</v>
      </c>
      <c r="K473" s="75">
        <v>0.1686</v>
      </c>
      <c r="L473" s="68">
        <v>4</v>
      </c>
    </row>
    <row r="474" spans="1:12" x14ac:dyDescent="0.25">
      <c r="A474" s="53" t="str">
        <f t="shared" si="59"/>
        <v>2025MayHong Kong Dollar</v>
      </c>
      <c r="B474" s="57">
        <f t="shared" si="60"/>
        <v>0</v>
      </c>
      <c r="C474" s="57">
        <f t="shared" si="61"/>
        <v>0</v>
      </c>
      <c r="D474" s="57">
        <f t="shared" si="62"/>
        <v>0</v>
      </c>
      <c r="E474" s="57">
        <f t="shared" si="63"/>
        <v>0</v>
      </c>
      <c r="F474" s="57">
        <f t="shared" si="64"/>
        <v>0</v>
      </c>
      <c r="G474" s="57">
        <f t="shared" si="65"/>
        <v>0</v>
      </c>
      <c r="H474" s="68">
        <v>2025</v>
      </c>
      <c r="I474" s="68" t="s">
        <v>48</v>
      </c>
      <c r="J474" s="68" t="s">
        <v>50</v>
      </c>
      <c r="K474" s="75">
        <v>0.1643</v>
      </c>
      <c r="L474" s="68">
        <v>5</v>
      </c>
    </row>
    <row r="475" spans="1:12" x14ac:dyDescent="0.25">
      <c r="A475" s="53" t="str">
        <f t="shared" si="59"/>
        <v>2025JunHong Kong Dollar</v>
      </c>
      <c r="B475" s="57">
        <f t="shared" si="60"/>
        <v>0</v>
      </c>
      <c r="C475" s="57">
        <f t="shared" si="61"/>
        <v>0</v>
      </c>
      <c r="D475" s="57">
        <f t="shared" si="62"/>
        <v>0</v>
      </c>
      <c r="E475" s="57">
        <f t="shared" si="63"/>
        <v>0</v>
      </c>
      <c r="F475" s="57">
        <f t="shared" si="64"/>
        <v>0</v>
      </c>
      <c r="G475" s="57">
        <f t="shared" si="65"/>
        <v>0</v>
      </c>
      <c r="H475" s="68">
        <v>2025</v>
      </c>
      <c r="I475" s="68" t="s">
        <v>52</v>
      </c>
      <c r="J475" s="68" t="s">
        <v>50</v>
      </c>
      <c r="K475" s="75">
        <v>0.16250000000000001</v>
      </c>
      <c r="L475" s="68">
        <v>6</v>
      </c>
    </row>
    <row r="476" spans="1:12" x14ac:dyDescent="0.25">
      <c r="A476" s="53" t="str">
        <f t="shared" si="59"/>
        <v>2025JulHong Kong Dollar</v>
      </c>
      <c r="B476" s="57">
        <f t="shared" si="60"/>
        <v>0</v>
      </c>
      <c r="C476" s="57">
        <f t="shared" si="61"/>
        <v>0</v>
      </c>
      <c r="D476" s="57">
        <f t="shared" si="62"/>
        <v>0</v>
      </c>
      <c r="E476" s="57">
        <f t="shared" si="63"/>
        <v>0</v>
      </c>
      <c r="F476" s="57">
        <f t="shared" si="64"/>
        <v>0</v>
      </c>
      <c r="G476" s="57">
        <f t="shared" si="65"/>
        <v>0</v>
      </c>
      <c r="H476" s="68">
        <v>2025</v>
      </c>
      <c r="I476" s="68" t="s">
        <v>56</v>
      </c>
      <c r="J476" s="68" t="s">
        <v>50</v>
      </c>
      <c r="K476" s="74">
        <v>0.16489999999999999</v>
      </c>
      <c r="L476" s="68">
        <v>7</v>
      </c>
    </row>
    <row r="477" spans="1:12" x14ac:dyDescent="0.25">
      <c r="A477" s="53" t="str">
        <f t="shared" si="59"/>
        <v>2025AugHong Kong Dollar</v>
      </c>
      <c r="B477" s="57">
        <f t="shared" si="60"/>
        <v>0</v>
      </c>
      <c r="C477" s="57">
        <f t="shared" si="61"/>
        <v>0</v>
      </c>
      <c r="D477" s="57">
        <f t="shared" si="62"/>
        <v>0</v>
      </c>
      <c r="E477" s="57">
        <f t="shared" si="63"/>
        <v>0</v>
      </c>
      <c r="F477" s="57">
        <f t="shared" si="64"/>
        <v>0</v>
      </c>
      <c r="G477" s="57">
        <f t="shared" si="65"/>
        <v>0</v>
      </c>
      <c r="H477" s="68">
        <v>2025</v>
      </c>
      <c r="I477" s="68" t="s">
        <v>58</v>
      </c>
      <c r="J477" s="68" t="s">
        <v>50</v>
      </c>
      <c r="K477" s="74">
        <v>0.16469999999999999</v>
      </c>
      <c r="L477" s="68">
        <v>8</v>
      </c>
    </row>
    <row r="478" spans="1:12" x14ac:dyDescent="0.25">
      <c r="A478" s="53" t="str">
        <f t="shared" si="59"/>
        <v>2025SepHong Kong Dollar</v>
      </c>
      <c r="B478" s="57">
        <f t="shared" si="60"/>
        <v>0</v>
      </c>
      <c r="C478" s="57">
        <f t="shared" si="61"/>
        <v>0</v>
      </c>
      <c r="D478" s="57">
        <f t="shared" si="62"/>
        <v>0</v>
      </c>
      <c r="E478" s="57">
        <f t="shared" si="63"/>
        <v>0</v>
      </c>
      <c r="F478" s="57">
        <f t="shared" si="64"/>
        <v>0</v>
      </c>
      <c r="G478" s="57">
        <f t="shared" si="65"/>
        <v>0</v>
      </c>
      <c r="H478" s="68">
        <v>2025</v>
      </c>
      <c r="I478" s="68" t="s">
        <v>60</v>
      </c>
      <c r="J478" s="68" t="s">
        <v>50</v>
      </c>
      <c r="K478" s="74">
        <v>0.16600000000000001</v>
      </c>
      <c r="L478" s="68">
        <v>9</v>
      </c>
    </row>
    <row r="479" spans="1:12" x14ac:dyDescent="0.25">
      <c r="A479" s="53" t="str">
        <f t="shared" si="59"/>
        <v>2025OctHong Kong Dollar</v>
      </c>
      <c r="B479" s="57">
        <f t="shared" si="60"/>
        <v>0</v>
      </c>
      <c r="C479" s="57">
        <f t="shared" si="61"/>
        <v>0</v>
      </c>
      <c r="D479" s="57">
        <f t="shared" si="62"/>
        <v>0</v>
      </c>
      <c r="E479" s="57">
        <f t="shared" si="63"/>
        <v>0</v>
      </c>
      <c r="F479" s="57">
        <f t="shared" si="64"/>
        <v>0</v>
      </c>
      <c r="G479" s="57">
        <f t="shared" si="65"/>
        <v>0</v>
      </c>
      <c r="H479" s="68">
        <v>2025</v>
      </c>
      <c r="I479" s="68" t="s">
        <v>62</v>
      </c>
      <c r="J479" s="68" t="s">
        <v>50</v>
      </c>
      <c r="K479" s="74">
        <v>0.16739999999999999</v>
      </c>
      <c r="L479" s="68">
        <v>10</v>
      </c>
    </row>
    <row r="480" spans="1:12" x14ac:dyDescent="0.25">
      <c r="A480" s="53" t="str">
        <f t="shared" si="59"/>
        <v>2025NovHong Kong Dollar</v>
      </c>
      <c r="B480" s="57">
        <f t="shared" si="60"/>
        <v>0</v>
      </c>
      <c r="C480" s="57">
        <f t="shared" si="61"/>
        <v>0</v>
      </c>
      <c r="D480" s="57">
        <f t="shared" si="62"/>
        <v>0</v>
      </c>
      <c r="E480" s="57">
        <f t="shared" si="63"/>
        <v>0</v>
      </c>
      <c r="F480" s="57">
        <f t="shared" si="64"/>
        <v>0</v>
      </c>
      <c r="G480" s="57">
        <f t="shared" si="65"/>
        <v>0</v>
      </c>
      <c r="H480" s="68">
        <v>2025</v>
      </c>
      <c r="I480" s="68" t="s">
        <v>65</v>
      </c>
      <c r="J480" s="68" t="s">
        <v>50</v>
      </c>
      <c r="K480" s="74">
        <v>0.1666</v>
      </c>
      <c r="L480" s="68">
        <v>11</v>
      </c>
    </row>
    <row r="481" spans="1:12" x14ac:dyDescent="0.25">
      <c r="A481" s="53" t="str">
        <f t="shared" si="59"/>
        <v>2025DecHong Kong Dollar</v>
      </c>
      <c r="B481" s="57">
        <f t="shared" si="60"/>
        <v>0</v>
      </c>
      <c r="C481" s="57">
        <f t="shared" si="61"/>
        <v>0</v>
      </c>
      <c r="D481" s="57">
        <f t="shared" si="62"/>
        <v>0</v>
      </c>
      <c r="E481" s="57">
        <f t="shared" si="63"/>
        <v>0</v>
      </c>
      <c r="F481" s="57">
        <f t="shared" si="64"/>
        <v>0</v>
      </c>
      <c r="G481" s="57">
        <f t="shared" si="65"/>
        <v>0</v>
      </c>
      <c r="H481" s="68">
        <v>2025</v>
      </c>
      <c r="I481" s="68" t="s">
        <v>11</v>
      </c>
      <c r="J481" s="68" t="s">
        <v>50</v>
      </c>
      <c r="K481" s="74">
        <v>0.16500000000000001</v>
      </c>
      <c r="L481" s="68">
        <v>12</v>
      </c>
    </row>
    <row r="482" spans="1:12" x14ac:dyDescent="0.25">
      <c r="A482" s="53" t="str">
        <f t="shared" si="59"/>
        <v>2018JanIndian Rupee</v>
      </c>
      <c r="B482" s="57">
        <f t="shared" si="60"/>
        <v>0</v>
      </c>
      <c r="C482" s="57">
        <f t="shared" si="61"/>
        <v>0</v>
      </c>
      <c r="D482" s="57">
        <f t="shared" si="62"/>
        <v>0</v>
      </c>
      <c r="E482" s="57">
        <f t="shared" si="63"/>
        <v>0</v>
      </c>
      <c r="F482" s="57">
        <f t="shared" si="64"/>
        <v>0</v>
      </c>
      <c r="G482" s="57">
        <f t="shared" si="65"/>
        <v>0</v>
      </c>
      <c r="H482" s="68">
        <v>2018</v>
      </c>
      <c r="I482" s="68" t="s">
        <v>8</v>
      </c>
      <c r="J482" s="68" t="s">
        <v>54</v>
      </c>
      <c r="K482" s="74">
        <v>2.0566000000000001E-2</v>
      </c>
      <c r="L482" s="68">
        <v>1</v>
      </c>
    </row>
    <row r="483" spans="1:12" x14ac:dyDescent="0.25">
      <c r="A483" s="53" t="str">
        <f t="shared" si="59"/>
        <v>2018FebIndian Rupee</v>
      </c>
      <c r="B483" s="57">
        <f t="shared" si="60"/>
        <v>0</v>
      </c>
      <c r="C483" s="57">
        <f t="shared" si="61"/>
        <v>0</v>
      </c>
      <c r="D483" s="57">
        <f t="shared" si="62"/>
        <v>0</v>
      </c>
      <c r="E483" s="57">
        <f t="shared" si="63"/>
        <v>0</v>
      </c>
      <c r="F483" s="57">
        <f t="shared" si="64"/>
        <v>0</v>
      </c>
      <c r="G483" s="57">
        <f t="shared" si="65"/>
        <v>0</v>
      </c>
      <c r="H483" s="68">
        <v>2018</v>
      </c>
      <c r="I483" s="68" t="s">
        <v>36</v>
      </c>
      <c r="J483" s="68" t="s">
        <v>54</v>
      </c>
      <c r="K483" s="74">
        <v>2.0365999999999999E-2</v>
      </c>
      <c r="L483" s="68">
        <v>2</v>
      </c>
    </row>
    <row r="484" spans="1:12" x14ac:dyDescent="0.25">
      <c r="A484" s="53" t="str">
        <f t="shared" si="59"/>
        <v>2018MarIndian Rupee</v>
      </c>
      <c r="B484" s="57">
        <f t="shared" si="60"/>
        <v>0</v>
      </c>
      <c r="C484" s="57">
        <f t="shared" si="61"/>
        <v>0</v>
      </c>
      <c r="D484" s="57">
        <f t="shared" si="62"/>
        <v>0</v>
      </c>
      <c r="E484" s="57">
        <f t="shared" si="63"/>
        <v>0</v>
      </c>
      <c r="F484" s="57">
        <f t="shared" si="64"/>
        <v>0</v>
      </c>
      <c r="G484" s="57">
        <f t="shared" si="65"/>
        <v>0</v>
      </c>
      <c r="H484" s="68">
        <v>2018</v>
      </c>
      <c r="I484" s="68" t="s">
        <v>40</v>
      </c>
      <c r="J484" s="68" t="s">
        <v>54</v>
      </c>
      <c r="K484" s="74">
        <v>2.0129999999999999E-2</v>
      </c>
      <c r="L484" s="68">
        <v>3</v>
      </c>
    </row>
    <row r="485" spans="1:12" x14ac:dyDescent="0.25">
      <c r="A485" s="53" t="str">
        <f t="shared" si="59"/>
        <v>2018AprIndian Rupee</v>
      </c>
      <c r="B485" s="57">
        <f t="shared" si="60"/>
        <v>0</v>
      </c>
      <c r="C485" s="57">
        <f t="shared" si="61"/>
        <v>0</v>
      </c>
      <c r="D485" s="57">
        <f t="shared" si="62"/>
        <v>0</v>
      </c>
      <c r="E485" s="57">
        <f t="shared" si="63"/>
        <v>0</v>
      </c>
      <c r="F485" s="57">
        <f t="shared" si="64"/>
        <v>0</v>
      </c>
      <c r="G485" s="57">
        <f t="shared" si="65"/>
        <v>0</v>
      </c>
      <c r="H485" s="68">
        <v>2018</v>
      </c>
      <c r="I485" s="68" t="s">
        <v>44</v>
      </c>
      <c r="J485" s="68" t="s">
        <v>54</v>
      </c>
      <c r="K485" s="74">
        <v>1.9871E-2</v>
      </c>
      <c r="L485" s="68">
        <v>4</v>
      </c>
    </row>
    <row r="486" spans="1:12" x14ac:dyDescent="0.25">
      <c r="A486" s="53" t="str">
        <f t="shared" si="59"/>
        <v>2018MayIndian Rupee</v>
      </c>
      <c r="B486" s="57">
        <f t="shared" si="60"/>
        <v>0</v>
      </c>
      <c r="C486" s="57">
        <f t="shared" si="61"/>
        <v>0</v>
      </c>
      <c r="D486" s="57">
        <f t="shared" si="62"/>
        <v>0</v>
      </c>
      <c r="E486" s="57">
        <f t="shared" si="63"/>
        <v>0</v>
      </c>
      <c r="F486" s="57">
        <f t="shared" si="64"/>
        <v>0</v>
      </c>
      <c r="G486" s="57">
        <f t="shared" si="65"/>
        <v>0</v>
      </c>
      <c r="H486" s="68">
        <v>2018</v>
      </c>
      <c r="I486" s="68" t="s">
        <v>48</v>
      </c>
      <c r="J486" s="68" t="s">
        <v>54</v>
      </c>
      <c r="K486" s="74">
        <v>1.9870000000000002E-2</v>
      </c>
      <c r="L486" s="68">
        <v>5</v>
      </c>
    </row>
    <row r="487" spans="1:12" x14ac:dyDescent="0.25">
      <c r="A487" s="53" t="str">
        <f t="shared" si="59"/>
        <v>2018JunIndian Rupee</v>
      </c>
      <c r="B487" s="57">
        <f t="shared" si="60"/>
        <v>0</v>
      </c>
      <c r="C487" s="57">
        <f t="shared" si="61"/>
        <v>0</v>
      </c>
      <c r="D487" s="57">
        <f t="shared" si="62"/>
        <v>0</v>
      </c>
      <c r="E487" s="57">
        <f t="shared" si="63"/>
        <v>0</v>
      </c>
      <c r="F487" s="57">
        <f t="shared" si="64"/>
        <v>0</v>
      </c>
      <c r="G487" s="57">
        <f t="shared" si="65"/>
        <v>0</v>
      </c>
      <c r="H487" s="68">
        <v>2018</v>
      </c>
      <c r="I487" s="68" t="s">
        <v>52</v>
      </c>
      <c r="J487" s="68" t="s">
        <v>54</v>
      </c>
      <c r="K487" s="74">
        <v>1.9897999999999999E-2</v>
      </c>
      <c r="L487" s="68">
        <v>6</v>
      </c>
    </row>
    <row r="488" spans="1:12" x14ac:dyDescent="0.25">
      <c r="A488" s="53" t="str">
        <f t="shared" si="59"/>
        <v>2018JulIndian Rupee</v>
      </c>
      <c r="B488" s="57">
        <f t="shared" si="60"/>
        <v>0</v>
      </c>
      <c r="C488" s="57">
        <f t="shared" si="61"/>
        <v>0</v>
      </c>
      <c r="D488" s="57">
        <f t="shared" si="62"/>
        <v>0</v>
      </c>
      <c r="E488" s="57">
        <f t="shared" si="63"/>
        <v>0</v>
      </c>
      <c r="F488" s="57">
        <f t="shared" si="64"/>
        <v>0</v>
      </c>
      <c r="G488" s="57">
        <f t="shared" si="65"/>
        <v>0</v>
      </c>
      <c r="H488" s="68">
        <v>2018</v>
      </c>
      <c r="I488" s="68" t="s">
        <v>56</v>
      </c>
      <c r="J488" s="68" t="s">
        <v>54</v>
      </c>
      <c r="K488" s="74">
        <v>1.9838000000000001E-2</v>
      </c>
      <c r="L488" s="68">
        <v>7</v>
      </c>
    </row>
    <row r="489" spans="1:12" x14ac:dyDescent="0.25">
      <c r="A489" s="53" t="str">
        <f t="shared" si="59"/>
        <v>2018AugIndian Rupee</v>
      </c>
      <c r="B489" s="57">
        <f t="shared" si="60"/>
        <v>0</v>
      </c>
      <c r="C489" s="57">
        <f t="shared" si="61"/>
        <v>0</v>
      </c>
      <c r="D489" s="57">
        <f t="shared" si="62"/>
        <v>0</v>
      </c>
      <c r="E489" s="57">
        <f t="shared" si="63"/>
        <v>0</v>
      </c>
      <c r="F489" s="57">
        <f t="shared" si="64"/>
        <v>0</v>
      </c>
      <c r="G489" s="57">
        <f t="shared" si="65"/>
        <v>0</v>
      </c>
      <c r="H489" s="68">
        <v>2018</v>
      </c>
      <c r="I489" s="68" t="s">
        <v>58</v>
      </c>
      <c r="J489" s="68" t="s">
        <v>54</v>
      </c>
      <c r="K489" s="74">
        <v>1.9281E-2</v>
      </c>
      <c r="L489" s="68">
        <v>8</v>
      </c>
    </row>
    <row r="490" spans="1:12" x14ac:dyDescent="0.25">
      <c r="A490" s="53" t="str">
        <f t="shared" si="59"/>
        <v>2018SepIndian Rupee</v>
      </c>
      <c r="B490" s="57">
        <f t="shared" si="60"/>
        <v>0</v>
      </c>
      <c r="C490" s="57">
        <f t="shared" si="61"/>
        <v>0</v>
      </c>
      <c r="D490" s="57">
        <f t="shared" si="62"/>
        <v>0</v>
      </c>
      <c r="E490" s="57">
        <f t="shared" si="63"/>
        <v>0</v>
      </c>
      <c r="F490" s="57">
        <f t="shared" si="64"/>
        <v>0</v>
      </c>
      <c r="G490" s="57">
        <f t="shared" si="65"/>
        <v>0</v>
      </c>
      <c r="H490" s="68">
        <v>2018</v>
      </c>
      <c r="I490" s="68" t="s">
        <v>60</v>
      </c>
      <c r="J490" s="68" t="s">
        <v>54</v>
      </c>
      <c r="K490" s="74">
        <v>1.8849000000000001E-2</v>
      </c>
      <c r="L490" s="68">
        <v>9</v>
      </c>
    </row>
    <row r="491" spans="1:12" x14ac:dyDescent="0.25">
      <c r="A491" s="53" t="str">
        <f t="shared" si="59"/>
        <v>2018OctIndian Rupee</v>
      </c>
      <c r="B491" s="57">
        <f t="shared" si="60"/>
        <v>0</v>
      </c>
      <c r="C491" s="57">
        <f t="shared" si="61"/>
        <v>0</v>
      </c>
      <c r="D491" s="57">
        <f t="shared" si="62"/>
        <v>0</v>
      </c>
      <c r="E491" s="57">
        <f t="shared" si="63"/>
        <v>0</v>
      </c>
      <c r="F491" s="57">
        <f t="shared" si="64"/>
        <v>0</v>
      </c>
      <c r="G491" s="57">
        <f t="shared" si="65"/>
        <v>0</v>
      </c>
      <c r="H491" s="68">
        <v>2018</v>
      </c>
      <c r="I491" s="68" t="s">
        <v>62</v>
      </c>
      <c r="J491" s="68" t="s">
        <v>54</v>
      </c>
      <c r="K491" s="74">
        <v>1.8745000000000001E-2</v>
      </c>
      <c r="L491" s="68">
        <v>10</v>
      </c>
    </row>
    <row r="492" spans="1:12" x14ac:dyDescent="0.25">
      <c r="A492" s="53" t="str">
        <f t="shared" si="59"/>
        <v>2018NovIndian Rupee</v>
      </c>
      <c r="B492" s="57">
        <f t="shared" si="60"/>
        <v>0</v>
      </c>
      <c r="C492" s="57">
        <f t="shared" si="61"/>
        <v>0</v>
      </c>
      <c r="D492" s="57">
        <f t="shared" si="62"/>
        <v>0</v>
      </c>
      <c r="E492" s="57">
        <f t="shared" si="63"/>
        <v>0</v>
      </c>
      <c r="F492" s="57">
        <f t="shared" si="64"/>
        <v>0</v>
      </c>
      <c r="G492" s="57">
        <f t="shared" si="65"/>
        <v>0</v>
      </c>
      <c r="H492" s="68">
        <v>2018</v>
      </c>
      <c r="I492" s="68" t="s">
        <v>65</v>
      </c>
      <c r="J492" s="68" t="s">
        <v>54</v>
      </c>
      <c r="K492" s="74">
        <v>1.9663E-2</v>
      </c>
      <c r="L492" s="68">
        <v>11</v>
      </c>
    </row>
    <row r="493" spans="1:12" x14ac:dyDescent="0.25">
      <c r="A493" s="53" t="str">
        <f t="shared" si="59"/>
        <v>2018DecIndian Rupee</v>
      </c>
      <c r="B493" s="57">
        <f t="shared" si="60"/>
        <v>0</v>
      </c>
      <c r="C493" s="57">
        <f t="shared" si="61"/>
        <v>0</v>
      </c>
      <c r="D493" s="57">
        <f t="shared" si="62"/>
        <v>0</v>
      </c>
      <c r="E493" s="57">
        <f t="shared" si="63"/>
        <v>0</v>
      </c>
      <c r="F493" s="57">
        <f t="shared" si="64"/>
        <v>0</v>
      </c>
      <c r="G493" s="57">
        <f t="shared" si="65"/>
        <v>0</v>
      </c>
      <c r="H493" s="68">
        <v>2018</v>
      </c>
      <c r="I493" s="68" t="s">
        <v>11</v>
      </c>
      <c r="J493" s="68" t="s">
        <v>54</v>
      </c>
      <c r="K493" s="70">
        <v>1.9542E-2</v>
      </c>
      <c r="L493" s="68">
        <v>12</v>
      </c>
    </row>
    <row r="494" spans="1:12" x14ac:dyDescent="0.25">
      <c r="A494" s="53" t="str">
        <f t="shared" si="59"/>
        <v>2019JanIndian Rupee</v>
      </c>
      <c r="B494" s="57">
        <f t="shared" si="60"/>
        <v>0</v>
      </c>
      <c r="C494" s="57">
        <f t="shared" si="61"/>
        <v>0</v>
      </c>
      <c r="D494" s="57">
        <f t="shared" si="62"/>
        <v>0</v>
      </c>
      <c r="E494" s="57">
        <f t="shared" si="63"/>
        <v>0</v>
      </c>
      <c r="F494" s="57">
        <f t="shared" si="64"/>
        <v>0</v>
      </c>
      <c r="G494" s="57">
        <f t="shared" si="65"/>
        <v>0</v>
      </c>
      <c r="H494" s="68">
        <v>2019</v>
      </c>
      <c r="I494" s="68" t="s">
        <v>8</v>
      </c>
      <c r="J494" s="68" t="s">
        <v>54</v>
      </c>
      <c r="K494" s="74">
        <v>1.8980999999999998E-2</v>
      </c>
      <c r="L494" s="68">
        <v>1</v>
      </c>
    </row>
    <row r="495" spans="1:12" x14ac:dyDescent="0.25">
      <c r="A495" s="53" t="str">
        <f t="shared" si="59"/>
        <v>2019FebIndian Rupee</v>
      </c>
      <c r="B495" s="57">
        <f t="shared" si="60"/>
        <v>0</v>
      </c>
      <c r="C495" s="57">
        <f t="shared" si="61"/>
        <v>0</v>
      </c>
      <c r="D495" s="57">
        <f t="shared" si="62"/>
        <v>0</v>
      </c>
      <c r="E495" s="57">
        <f t="shared" si="63"/>
        <v>0</v>
      </c>
      <c r="F495" s="57">
        <f t="shared" si="64"/>
        <v>0</v>
      </c>
      <c r="G495" s="57">
        <f t="shared" si="65"/>
        <v>0</v>
      </c>
      <c r="H495" s="68">
        <v>2019</v>
      </c>
      <c r="I495" s="68" t="s">
        <v>36</v>
      </c>
      <c r="J495" s="68" t="s">
        <v>54</v>
      </c>
      <c r="K495" s="74">
        <v>1.8949000000000001E-2</v>
      </c>
      <c r="L495" s="68">
        <v>2</v>
      </c>
    </row>
    <row r="496" spans="1:12" x14ac:dyDescent="0.25">
      <c r="A496" s="53" t="str">
        <f t="shared" si="59"/>
        <v>2019MarIndian Rupee</v>
      </c>
      <c r="B496" s="57">
        <f t="shared" si="60"/>
        <v>0</v>
      </c>
      <c r="C496" s="57">
        <f t="shared" si="61"/>
        <v>0</v>
      </c>
      <c r="D496" s="57">
        <f t="shared" si="62"/>
        <v>0</v>
      </c>
      <c r="E496" s="57">
        <f t="shared" si="63"/>
        <v>0</v>
      </c>
      <c r="F496" s="57">
        <f t="shared" si="64"/>
        <v>0</v>
      </c>
      <c r="G496" s="57">
        <f t="shared" si="65"/>
        <v>0</v>
      </c>
      <c r="H496" s="68">
        <v>2019</v>
      </c>
      <c r="I496" s="68" t="s">
        <v>40</v>
      </c>
      <c r="J496" s="68" t="s">
        <v>54</v>
      </c>
      <c r="K496" s="74">
        <v>1.9604999999999997E-2</v>
      </c>
      <c r="L496" s="68">
        <v>3</v>
      </c>
    </row>
    <row r="497" spans="1:12" x14ac:dyDescent="0.25">
      <c r="A497" s="53" t="str">
        <f t="shared" si="59"/>
        <v>2019AprIndian Rupee</v>
      </c>
      <c r="B497" s="57">
        <f t="shared" si="60"/>
        <v>0</v>
      </c>
      <c r="C497" s="57">
        <f t="shared" si="61"/>
        <v>0</v>
      </c>
      <c r="D497" s="57">
        <f t="shared" si="62"/>
        <v>0</v>
      </c>
      <c r="E497" s="57">
        <f t="shared" si="63"/>
        <v>0</v>
      </c>
      <c r="F497" s="57">
        <f t="shared" si="64"/>
        <v>0</v>
      </c>
      <c r="G497" s="57">
        <f t="shared" si="65"/>
        <v>0</v>
      </c>
      <c r="H497" s="68">
        <v>2019</v>
      </c>
      <c r="I497" s="68" t="s">
        <v>44</v>
      </c>
      <c r="J497" s="68" t="s">
        <v>54</v>
      </c>
      <c r="K497" s="74">
        <v>1.9517E-2</v>
      </c>
      <c r="L497" s="68">
        <v>4</v>
      </c>
    </row>
    <row r="498" spans="1:12" x14ac:dyDescent="0.25">
      <c r="A498" s="53" t="str">
        <f t="shared" si="59"/>
        <v>2019MayIndian Rupee</v>
      </c>
      <c r="B498" s="57">
        <f t="shared" si="60"/>
        <v>0</v>
      </c>
      <c r="C498" s="57">
        <f t="shared" si="61"/>
        <v>0</v>
      </c>
      <c r="D498" s="57">
        <f t="shared" si="62"/>
        <v>0</v>
      </c>
      <c r="E498" s="57">
        <f t="shared" si="63"/>
        <v>0</v>
      </c>
      <c r="F498" s="57">
        <f t="shared" si="64"/>
        <v>0</v>
      </c>
      <c r="G498" s="57">
        <f t="shared" si="65"/>
        <v>0</v>
      </c>
      <c r="H498" s="68">
        <v>2019</v>
      </c>
      <c r="I498" s="68" t="s">
        <v>48</v>
      </c>
      <c r="J498" s="68" t="s">
        <v>54</v>
      </c>
      <c r="K498" s="74">
        <v>1.9769999999999999E-2</v>
      </c>
      <c r="L498" s="68">
        <v>5</v>
      </c>
    </row>
    <row r="499" spans="1:12" x14ac:dyDescent="0.25">
      <c r="A499" s="53" t="str">
        <f t="shared" si="59"/>
        <v>2019JunIndian Rupee</v>
      </c>
      <c r="B499" s="57">
        <f t="shared" si="60"/>
        <v>0</v>
      </c>
      <c r="C499" s="57">
        <f t="shared" si="61"/>
        <v>0</v>
      </c>
      <c r="D499" s="57">
        <f t="shared" si="62"/>
        <v>0</v>
      </c>
      <c r="E499" s="57">
        <f t="shared" si="63"/>
        <v>0</v>
      </c>
      <c r="F499" s="57">
        <f t="shared" si="64"/>
        <v>0</v>
      </c>
      <c r="G499" s="57">
        <f t="shared" si="65"/>
        <v>0</v>
      </c>
      <c r="H499" s="68">
        <v>2019</v>
      </c>
      <c r="I499" s="68" t="s">
        <v>52</v>
      </c>
      <c r="J499" s="68" t="s">
        <v>54</v>
      </c>
      <c r="K499" s="74">
        <v>1.9628E-2</v>
      </c>
      <c r="L499" s="68">
        <v>6</v>
      </c>
    </row>
    <row r="500" spans="1:12" x14ac:dyDescent="0.25">
      <c r="A500" s="53" t="str">
        <f t="shared" si="59"/>
        <v>2019JulIndian Rupee</v>
      </c>
      <c r="B500" s="57">
        <f t="shared" si="60"/>
        <v>0</v>
      </c>
      <c r="C500" s="57">
        <f t="shared" si="61"/>
        <v>0</v>
      </c>
      <c r="D500" s="57">
        <f t="shared" si="62"/>
        <v>0</v>
      </c>
      <c r="E500" s="57">
        <f t="shared" si="63"/>
        <v>0</v>
      </c>
      <c r="F500" s="57">
        <f t="shared" si="64"/>
        <v>0</v>
      </c>
      <c r="G500" s="57">
        <f t="shared" si="65"/>
        <v>0</v>
      </c>
      <c r="H500" s="68">
        <v>2019</v>
      </c>
      <c r="I500" s="68" t="s">
        <v>56</v>
      </c>
      <c r="J500" s="68" t="s">
        <v>54</v>
      </c>
      <c r="K500" s="74">
        <v>1.9876999999999999E-2</v>
      </c>
      <c r="L500" s="68">
        <v>7</v>
      </c>
    </row>
    <row r="501" spans="1:12" x14ac:dyDescent="0.25">
      <c r="A501" s="53" t="str">
        <f t="shared" si="59"/>
        <v>2019AugIndian Rupee</v>
      </c>
      <c r="B501" s="57">
        <f t="shared" si="60"/>
        <v>0</v>
      </c>
      <c r="C501" s="57">
        <f t="shared" si="61"/>
        <v>0</v>
      </c>
      <c r="D501" s="57">
        <f t="shared" si="62"/>
        <v>0</v>
      </c>
      <c r="E501" s="57">
        <f t="shared" si="63"/>
        <v>0</v>
      </c>
      <c r="F501" s="57">
        <f t="shared" si="64"/>
        <v>0</v>
      </c>
      <c r="G501" s="57">
        <f t="shared" si="65"/>
        <v>0</v>
      </c>
      <c r="H501" s="68">
        <v>2019</v>
      </c>
      <c r="I501" s="68" t="s">
        <v>58</v>
      </c>
      <c r="J501" s="68" t="s">
        <v>54</v>
      </c>
      <c r="K501" s="74">
        <v>1.9372E-2</v>
      </c>
      <c r="L501" s="68">
        <v>8</v>
      </c>
    </row>
    <row r="502" spans="1:12" x14ac:dyDescent="0.25">
      <c r="A502" s="53" t="str">
        <f t="shared" si="59"/>
        <v>2019SepIndian Rupee</v>
      </c>
      <c r="B502" s="57">
        <f t="shared" si="60"/>
        <v>0</v>
      </c>
      <c r="C502" s="57">
        <f t="shared" si="61"/>
        <v>0</v>
      </c>
      <c r="D502" s="57">
        <f t="shared" si="62"/>
        <v>0</v>
      </c>
      <c r="E502" s="57">
        <f t="shared" si="63"/>
        <v>0</v>
      </c>
      <c r="F502" s="57">
        <f t="shared" si="64"/>
        <v>0</v>
      </c>
      <c r="G502" s="57">
        <f t="shared" si="65"/>
        <v>0</v>
      </c>
      <c r="H502" s="68">
        <v>2019</v>
      </c>
      <c r="I502" s="68" t="s">
        <v>60</v>
      </c>
      <c r="J502" s="68" t="s">
        <v>54</v>
      </c>
      <c r="K502" s="74">
        <v>1.9605999999999998E-2</v>
      </c>
      <c r="L502" s="68">
        <v>9</v>
      </c>
    </row>
    <row r="503" spans="1:12" x14ac:dyDescent="0.25">
      <c r="A503" s="53" t="str">
        <f t="shared" si="59"/>
        <v>2019OctIndian Rupee</v>
      </c>
      <c r="B503" s="57">
        <f t="shared" si="60"/>
        <v>0</v>
      </c>
      <c r="C503" s="57">
        <f t="shared" si="61"/>
        <v>0</v>
      </c>
      <c r="D503" s="57">
        <f t="shared" si="62"/>
        <v>0</v>
      </c>
      <c r="E503" s="57">
        <f t="shared" si="63"/>
        <v>0</v>
      </c>
      <c r="F503" s="57">
        <f t="shared" si="64"/>
        <v>0</v>
      </c>
      <c r="G503" s="57">
        <f t="shared" si="65"/>
        <v>0</v>
      </c>
      <c r="H503" s="68">
        <v>2019</v>
      </c>
      <c r="I503" s="68" t="s">
        <v>62</v>
      </c>
      <c r="J503" s="68" t="s">
        <v>54</v>
      </c>
      <c r="K503" s="74">
        <v>1.9213000000000001E-2</v>
      </c>
      <c r="L503" s="68">
        <v>10</v>
      </c>
    </row>
    <row r="504" spans="1:12" x14ac:dyDescent="0.25">
      <c r="A504" s="53" t="str">
        <f t="shared" si="59"/>
        <v>2019NovIndian Rupee</v>
      </c>
      <c r="B504" s="57">
        <f t="shared" si="60"/>
        <v>0</v>
      </c>
      <c r="C504" s="57">
        <f t="shared" si="61"/>
        <v>0</v>
      </c>
      <c r="D504" s="57">
        <f t="shared" si="62"/>
        <v>0</v>
      </c>
      <c r="E504" s="57">
        <f t="shared" si="63"/>
        <v>0</v>
      </c>
      <c r="F504" s="57">
        <f t="shared" si="64"/>
        <v>0</v>
      </c>
      <c r="G504" s="57">
        <f t="shared" si="65"/>
        <v>0</v>
      </c>
      <c r="H504" s="68">
        <v>2019</v>
      </c>
      <c r="I504" s="68" t="s">
        <v>65</v>
      </c>
      <c r="J504" s="68" t="s">
        <v>54</v>
      </c>
      <c r="K504" s="74">
        <v>1.9047000000000001E-2</v>
      </c>
      <c r="L504" s="68">
        <v>11</v>
      </c>
    </row>
    <row r="505" spans="1:12" x14ac:dyDescent="0.25">
      <c r="A505" s="53" t="str">
        <f t="shared" si="59"/>
        <v>2019DecIndian Rupee</v>
      </c>
      <c r="B505" s="57">
        <f t="shared" si="60"/>
        <v>0</v>
      </c>
      <c r="C505" s="57">
        <f t="shared" si="61"/>
        <v>0</v>
      </c>
      <c r="D505" s="57">
        <f t="shared" si="62"/>
        <v>0</v>
      </c>
      <c r="E505" s="57">
        <f t="shared" si="63"/>
        <v>0</v>
      </c>
      <c r="F505" s="57">
        <f t="shared" si="64"/>
        <v>0</v>
      </c>
      <c r="G505" s="57">
        <f t="shared" si="65"/>
        <v>0</v>
      </c>
      <c r="H505" s="68">
        <v>2019</v>
      </c>
      <c r="I505" s="68" t="s">
        <v>11</v>
      </c>
      <c r="J505" s="68" t="s">
        <v>54</v>
      </c>
      <c r="K505" s="74">
        <v>1.8907E-2</v>
      </c>
      <c r="L505" s="68">
        <v>12</v>
      </c>
    </row>
    <row r="506" spans="1:12" x14ac:dyDescent="0.25">
      <c r="A506" s="53" t="str">
        <f t="shared" si="59"/>
        <v>2020JanIndian Rupee</v>
      </c>
      <c r="B506" s="57">
        <f t="shared" si="60"/>
        <v>0</v>
      </c>
      <c r="C506" s="57">
        <f t="shared" si="61"/>
        <v>0</v>
      </c>
      <c r="D506" s="57">
        <f t="shared" si="62"/>
        <v>0</v>
      </c>
      <c r="E506" s="57">
        <f t="shared" si="63"/>
        <v>0</v>
      </c>
      <c r="F506" s="57">
        <f t="shared" si="64"/>
        <v>0</v>
      </c>
      <c r="G506" s="57">
        <f t="shared" si="65"/>
        <v>0</v>
      </c>
      <c r="H506" s="68">
        <v>2020</v>
      </c>
      <c r="I506" s="68" t="s">
        <v>8</v>
      </c>
      <c r="J506" s="68" t="s">
        <v>54</v>
      </c>
      <c r="K506" s="70">
        <v>1.9064000000000001E-2</v>
      </c>
      <c r="L506" s="68">
        <v>1</v>
      </c>
    </row>
    <row r="507" spans="1:12" x14ac:dyDescent="0.25">
      <c r="A507" s="53" t="str">
        <f t="shared" si="59"/>
        <v>2020FebIndian Rupee</v>
      </c>
      <c r="B507" s="57">
        <f t="shared" si="60"/>
        <v>0</v>
      </c>
      <c r="C507" s="57">
        <f t="shared" si="61"/>
        <v>0</v>
      </c>
      <c r="D507" s="57">
        <f t="shared" si="62"/>
        <v>0</v>
      </c>
      <c r="E507" s="57">
        <f t="shared" si="63"/>
        <v>0</v>
      </c>
      <c r="F507" s="57">
        <f t="shared" si="64"/>
        <v>0</v>
      </c>
      <c r="G507" s="57">
        <f t="shared" si="65"/>
        <v>0</v>
      </c>
      <c r="H507" s="68">
        <v>2020</v>
      </c>
      <c r="I507" s="68" t="s">
        <v>36</v>
      </c>
      <c r="J507" s="68" t="s">
        <v>54</v>
      </c>
      <c r="K507" s="70">
        <v>1.9438E-2</v>
      </c>
      <c r="L507" s="68">
        <v>2</v>
      </c>
    </row>
    <row r="508" spans="1:12" x14ac:dyDescent="0.25">
      <c r="A508" s="53" t="str">
        <f t="shared" si="59"/>
        <v>2020MarIndian Rupee</v>
      </c>
      <c r="B508" s="57">
        <f t="shared" si="60"/>
        <v>0</v>
      </c>
      <c r="C508" s="57">
        <f t="shared" si="61"/>
        <v>0</v>
      </c>
      <c r="D508" s="57">
        <f t="shared" si="62"/>
        <v>0</v>
      </c>
      <c r="E508" s="57">
        <f t="shared" si="63"/>
        <v>0</v>
      </c>
      <c r="F508" s="57">
        <f t="shared" si="64"/>
        <v>0</v>
      </c>
      <c r="G508" s="57">
        <f t="shared" si="65"/>
        <v>0</v>
      </c>
      <c r="H508" s="68">
        <v>2020</v>
      </c>
      <c r="I508" s="68" t="s">
        <v>40</v>
      </c>
      <c r="J508" s="68" t="s">
        <v>54</v>
      </c>
      <c r="K508" s="70">
        <v>1.8876E-2</v>
      </c>
      <c r="L508" s="68">
        <v>3</v>
      </c>
    </row>
    <row r="509" spans="1:12" x14ac:dyDescent="0.25">
      <c r="A509" s="53" t="str">
        <f t="shared" si="59"/>
        <v>2020AprIndian Rupee</v>
      </c>
      <c r="B509" s="57">
        <f t="shared" si="60"/>
        <v>0</v>
      </c>
      <c r="C509" s="57">
        <f t="shared" si="61"/>
        <v>0</v>
      </c>
      <c r="D509" s="57">
        <f t="shared" si="62"/>
        <v>0</v>
      </c>
      <c r="E509" s="57">
        <f t="shared" si="63"/>
        <v>0</v>
      </c>
      <c r="F509" s="57">
        <f t="shared" si="64"/>
        <v>0</v>
      </c>
      <c r="G509" s="57">
        <f t="shared" si="65"/>
        <v>0</v>
      </c>
      <c r="H509" s="68">
        <v>2020</v>
      </c>
      <c r="I509" s="68" t="s">
        <v>44</v>
      </c>
      <c r="J509" s="68" t="s">
        <v>54</v>
      </c>
      <c r="K509" s="70">
        <v>1.8755999999999998E-2</v>
      </c>
      <c r="L509" s="68">
        <v>4</v>
      </c>
    </row>
    <row r="510" spans="1:12" x14ac:dyDescent="0.25">
      <c r="A510" s="53" t="str">
        <f t="shared" si="59"/>
        <v>2020MayIndian Rupee</v>
      </c>
      <c r="B510" s="57">
        <f t="shared" si="60"/>
        <v>0</v>
      </c>
      <c r="C510" s="57">
        <f t="shared" si="61"/>
        <v>0</v>
      </c>
      <c r="D510" s="57">
        <f t="shared" si="62"/>
        <v>0</v>
      </c>
      <c r="E510" s="57">
        <f t="shared" si="63"/>
        <v>0</v>
      </c>
      <c r="F510" s="57">
        <f t="shared" si="64"/>
        <v>0</v>
      </c>
      <c r="G510" s="57">
        <f t="shared" si="65"/>
        <v>0</v>
      </c>
      <c r="H510" s="68">
        <v>2020</v>
      </c>
      <c r="I510" s="68" t="s">
        <v>48</v>
      </c>
      <c r="J510" s="68" t="s">
        <v>54</v>
      </c>
      <c r="K510" s="70">
        <v>1.8683000000000002E-2</v>
      </c>
      <c r="L510" s="68">
        <v>5</v>
      </c>
    </row>
    <row r="511" spans="1:12" x14ac:dyDescent="0.25">
      <c r="A511" s="53" t="str">
        <f t="shared" si="59"/>
        <v>2020JunIndian Rupee</v>
      </c>
      <c r="B511" s="57">
        <f t="shared" si="60"/>
        <v>0</v>
      </c>
      <c r="C511" s="57">
        <f t="shared" si="61"/>
        <v>0</v>
      </c>
      <c r="D511" s="57">
        <f t="shared" si="62"/>
        <v>0</v>
      </c>
      <c r="E511" s="57">
        <f t="shared" si="63"/>
        <v>0</v>
      </c>
      <c r="F511" s="57">
        <f t="shared" si="64"/>
        <v>0</v>
      </c>
      <c r="G511" s="57">
        <f t="shared" si="65"/>
        <v>0</v>
      </c>
      <c r="H511" s="68">
        <v>2020</v>
      </c>
      <c r="I511" s="68" t="s">
        <v>52</v>
      </c>
      <c r="J511" s="68" t="s">
        <v>54</v>
      </c>
      <c r="K511" s="70">
        <v>1.8460000000000001E-2</v>
      </c>
      <c r="L511" s="68">
        <v>6</v>
      </c>
    </row>
    <row r="512" spans="1:12" x14ac:dyDescent="0.25">
      <c r="A512" s="53" t="str">
        <f t="shared" si="59"/>
        <v>2020JulIndian Rupee</v>
      </c>
      <c r="B512" s="57">
        <f t="shared" si="60"/>
        <v>0</v>
      </c>
      <c r="C512" s="57">
        <f t="shared" si="61"/>
        <v>0</v>
      </c>
      <c r="D512" s="57">
        <f t="shared" si="62"/>
        <v>0</v>
      </c>
      <c r="E512" s="57">
        <f t="shared" si="63"/>
        <v>0</v>
      </c>
      <c r="F512" s="57">
        <f t="shared" si="64"/>
        <v>0</v>
      </c>
      <c r="G512" s="57">
        <f t="shared" si="65"/>
        <v>0</v>
      </c>
      <c r="H512" s="68">
        <v>2020</v>
      </c>
      <c r="I512" s="68" t="s">
        <v>56</v>
      </c>
      <c r="J512" s="68" t="s">
        <v>54</v>
      </c>
      <c r="K512" s="70">
        <v>1.8378000000000002E-2</v>
      </c>
      <c r="L512" s="68">
        <v>7</v>
      </c>
    </row>
    <row r="513" spans="1:12" x14ac:dyDescent="0.25">
      <c r="A513" s="53" t="str">
        <f t="shared" si="59"/>
        <v>2020AugIndian Rupee</v>
      </c>
      <c r="B513" s="57">
        <f t="shared" si="60"/>
        <v>0</v>
      </c>
      <c r="C513" s="57">
        <f t="shared" si="61"/>
        <v>0</v>
      </c>
      <c r="D513" s="57">
        <f t="shared" si="62"/>
        <v>0</v>
      </c>
      <c r="E513" s="57">
        <f t="shared" si="63"/>
        <v>0</v>
      </c>
      <c r="F513" s="57">
        <f t="shared" si="64"/>
        <v>0</v>
      </c>
      <c r="G513" s="57">
        <f t="shared" si="65"/>
        <v>0</v>
      </c>
      <c r="H513" s="68">
        <v>2020</v>
      </c>
      <c r="I513" s="68" t="s">
        <v>58</v>
      </c>
      <c r="J513" s="68" t="s">
        <v>54</v>
      </c>
      <c r="K513" s="70">
        <v>1.8564000000000001E-2</v>
      </c>
      <c r="L513" s="68">
        <v>8</v>
      </c>
    </row>
    <row r="514" spans="1:12" x14ac:dyDescent="0.25">
      <c r="A514" s="53" t="str">
        <f t="shared" ref="A514:A577" si="66">CONCATENATE(H514,I514,J514)</f>
        <v>2020SepIndian Rupee</v>
      </c>
      <c r="B514" s="57">
        <f t="shared" ref="B514:B577" si="67">IF($N$8=A514,1,0)</f>
        <v>0</v>
      </c>
      <c r="C514" s="57">
        <f t="shared" si="61"/>
        <v>0</v>
      </c>
      <c r="D514" s="57">
        <f t="shared" si="62"/>
        <v>0</v>
      </c>
      <c r="E514" s="57">
        <f t="shared" si="63"/>
        <v>0</v>
      </c>
      <c r="F514" s="57">
        <f t="shared" si="64"/>
        <v>0</v>
      </c>
      <c r="G514" s="57">
        <f t="shared" si="65"/>
        <v>0</v>
      </c>
      <c r="H514" s="68">
        <v>2020</v>
      </c>
      <c r="I514" s="68" t="s">
        <v>60</v>
      </c>
      <c r="J514" s="68" t="s">
        <v>54</v>
      </c>
      <c r="K514" s="70">
        <v>1.8562000000000002E-2</v>
      </c>
      <c r="L514" s="68">
        <v>9</v>
      </c>
    </row>
    <row r="515" spans="1:12" x14ac:dyDescent="0.25">
      <c r="A515" s="53" t="str">
        <f t="shared" si="66"/>
        <v>2020OctIndian Rupee</v>
      </c>
      <c r="B515" s="57">
        <f t="shared" si="67"/>
        <v>0</v>
      </c>
      <c r="C515" s="57">
        <f t="shared" si="61"/>
        <v>0</v>
      </c>
      <c r="D515" s="57">
        <f t="shared" si="62"/>
        <v>0</v>
      </c>
      <c r="E515" s="57">
        <f t="shared" si="63"/>
        <v>0</v>
      </c>
      <c r="F515" s="57">
        <f t="shared" si="64"/>
        <v>0</v>
      </c>
      <c r="G515" s="57">
        <f t="shared" si="65"/>
        <v>0</v>
      </c>
      <c r="H515" s="68">
        <v>2020</v>
      </c>
      <c r="I515" s="68" t="s">
        <v>62</v>
      </c>
      <c r="J515" s="68" t="s">
        <v>54</v>
      </c>
      <c r="K515" s="70">
        <v>1.8366E-2</v>
      </c>
      <c r="L515" s="68">
        <v>10</v>
      </c>
    </row>
    <row r="516" spans="1:12" x14ac:dyDescent="0.25">
      <c r="A516" s="53" t="str">
        <f t="shared" si="66"/>
        <v>2020NovIndian Rupee</v>
      </c>
      <c r="B516" s="57">
        <f t="shared" si="67"/>
        <v>0</v>
      </c>
      <c r="C516" s="57">
        <f t="shared" ref="C516:C579" si="68">IF(A516=$N$10,1,0)</f>
        <v>0</v>
      </c>
      <c r="D516" s="57">
        <f t="shared" ref="D516:D579" si="69">SUM(B516:C516)</f>
        <v>0</v>
      </c>
      <c r="E516" s="57">
        <f t="shared" ref="E516:E579" si="70">IF(SUM(D516,E515)=1,1,0)</f>
        <v>0</v>
      </c>
      <c r="F516" s="57">
        <f t="shared" ref="F516:F579" si="71">MAX(D516:E516)</f>
        <v>0</v>
      </c>
      <c r="G516" s="57">
        <f t="shared" ref="G516:G579" si="72">IF(AND(F516=1,F515=1),G515+F516,F516)</f>
        <v>0</v>
      </c>
      <c r="H516" s="68">
        <v>2020</v>
      </c>
      <c r="I516" s="68" t="s">
        <v>65</v>
      </c>
      <c r="J516" s="68" t="s">
        <v>54</v>
      </c>
      <c r="K516" s="70">
        <v>1.8071E-2</v>
      </c>
      <c r="L516" s="68">
        <v>11</v>
      </c>
    </row>
    <row r="517" spans="1:12" x14ac:dyDescent="0.25">
      <c r="A517" s="53" t="str">
        <f t="shared" si="66"/>
        <v>2020DecIndian Rupee</v>
      </c>
      <c r="B517" s="57">
        <f t="shared" si="67"/>
        <v>0</v>
      </c>
      <c r="C517" s="57">
        <f t="shared" si="68"/>
        <v>0</v>
      </c>
      <c r="D517" s="57">
        <f t="shared" si="69"/>
        <v>0</v>
      </c>
      <c r="E517" s="57">
        <f t="shared" si="70"/>
        <v>0</v>
      </c>
      <c r="F517" s="57">
        <f t="shared" si="71"/>
        <v>0</v>
      </c>
      <c r="G517" s="57">
        <f t="shared" si="72"/>
        <v>0</v>
      </c>
      <c r="H517" s="68">
        <v>2020</v>
      </c>
      <c r="I517" s="68" t="s">
        <v>11</v>
      </c>
      <c r="J517" s="68" t="s">
        <v>54</v>
      </c>
      <c r="K517" s="70">
        <v>1.8062000000000002E-2</v>
      </c>
      <c r="L517" s="68">
        <v>12</v>
      </c>
    </row>
    <row r="518" spans="1:12" x14ac:dyDescent="0.25">
      <c r="A518" s="53" t="str">
        <f t="shared" si="66"/>
        <v>2021JanIndian Rupee</v>
      </c>
      <c r="B518" s="57">
        <f t="shared" si="67"/>
        <v>0</v>
      </c>
      <c r="C518" s="57">
        <f t="shared" si="68"/>
        <v>0</v>
      </c>
      <c r="D518" s="57">
        <f t="shared" si="69"/>
        <v>0</v>
      </c>
      <c r="E518" s="57">
        <f t="shared" si="70"/>
        <v>0</v>
      </c>
      <c r="F518" s="57">
        <f t="shared" si="71"/>
        <v>0</v>
      </c>
      <c r="G518" s="57">
        <f t="shared" si="72"/>
        <v>0</v>
      </c>
      <c r="H518" s="68">
        <v>2021</v>
      </c>
      <c r="I518" s="68" t="s">
        <v>8</v>
      </c>
      <c r="J518" s="68" t="s">
        <v>54</v>
      </c>
      <c r="K518" s="70">
        <v>1.8244E-2</v>
      </c>
      <c r="L518" s="68">
        <v>1</v>
      </c>
    </row>
    <row r="519" spans="1:12" x14ac:dyDescent="0.25">
      <c r="A519" s="53" t="str">
        <f t="shared" si="66"/>
        <v>2021FebIndian Rupee</v>
      </c>
      <c r="B519" s="57">
        <f t="shared" si="67"/>
        <v>0</v>
      </c>
      <c r="C519" s="57">
        <f t="shared" si="68"/>
        <v>0</v>
      </c>
      <c r="D519" s="57">
        <f t="shared" si="69"/>
        <v>0</v>
      </c>
      <c r="E519" s="57">
        <f t="shared" si="70"/>
        <v>0</v>
      </c>
      <c r="F519" s="57">
        <f t="shared" si="71"/>
        <v>0</v>
      </c>
      <c r="G519" s="57">
        <f t="shared" si="72"/>
        <v>0</v>
      </c>
      <c r="H519" s="68">
        <v>2021</v>
      </c>
      <c r="I519" s="68" t="s">
        <v>36</v>
      </c>
      <c r="J519" s="68" t="s">
        <v>54</v>
      </c>
      <c r="K519" s="70">
        <v>1.8187999999999999E-2</v>
      </c>
      <c r="L519" s="68">
        <v>2</v>
      </c>
    </row>
    <row r="520" spans="1:12" x14ac:dyDescent="0.25">
      <c r="A520" s="53" t="str">
        <f t="shared" si="66"/>
        <v>2021MarIndian Rupee</v>
      </c>
      <c r="B520" s="57">
        <f t="shared" si="67"/>
        <v>0</v>
      </c>
      <c r="C520" s="57">
        <f t="shared" si="68"/>
        <v>0</v>
      </c>
      <c r="D520" s="57">
        <f t="shared" si="69"/>
        <v>0</v>
      </c>
      <c r="E520" s="57">
        <f t="shared" si="70"/>
        <v>0</v>
      </c>
      <c r="F520" s="57">
        <f t="shared" si="71"/>
        <v>0</v>
      </c>
      <c r="G520" s="57">
        <f t="shared" si="72"/>
        <v>0</v>
      </c>
      <c r="H520" s="68">
        <v>2021</v>
      </c>
      <c r="I520" s="68" t="s">
        <v>40</v>
      </c>
      <c r="J520" s="68" t="s">
        <v>54</v>
      </c>
      <c r="K520" s="70">
        <v>1.8327E-2</v>
      </c>
      <c r="L520" s="68">
        <v>3</v>
      </c>
    </row>
    <row r="521" spans="1:12" x14ac:dyDescent="0.25">
      <c r="A521" s="53" t="str">
        <f t="shared" si="66"/>
        <v>2021AprIndian Rupee</v>
      </c>
      <c r="B521" s="57">
        <f t="shared" si="67"/>
        <v>0</v>
      </c>
      <c r="C521" s="57">
        <f t="shared" si="68"/>
        <v>0</v>
      </c>
      <c r="D521" s="57">
        <f t="shared" si="69"/>
        <v>0</v>
      </c>
      <c r="E521" s="57">
        <f t="shared" si="70"/>
        <v>0</v>
      </c>
      <c r="F521" s="57">
        <f t="shared" si="71"/>
        <v>0</v>
      </c>
      <c r="G521" s="57">
        <f t="shared" si="72"/>
        <v>0</v>
      </c>
      <c r="H521" s="68">
        <v>2021</v>
      </c>
      <c r="I521" s="68" t="s">
        <v>44</v>
      </c>
      <c r="J521" s="68" t="s">
        <v>54</v>
      </c>
      <c r="K521" s="70">
        <v>1.7881000000000001E-2</v>
      </c>
      <c r="L521" s="68">
        <v>4</v>
      </c>
    </row>
    <row r="522" spans="1:12" x14ac:dyDescent="0.25">
      <c r="A522" s="53" t="str">
        <f t="shared" si="66"/>
        <v>2021MayIndian Rupee</v>
      </c>
      <c r="B522" s="57">
        <f t="shared" si="67"/>
        <v>0</v>
      </c>
      <c r="C522" s="57">
        <f t="shared" si="68"/>
        <v>0</v>
      </c>
      <c r="D522" s="57">
        <f t="shared" si="69"/>
        <v>0</v>
      </c>
      <c r="E522" s="57">
        <f t="shared" si="70"/>
        <v>0</v>
      </c>
      <c r="F522" s="57">
        <f t="shared" si="71"/>
        <v>0</v>
      </c>
      <c r="G522" s="57">
        <f t="shared" si="72"/>
        <v>0</v>
      </c>
      <c r="H522" s="68">
        <v>2021</v>
      </c>
      <c r="I522" s="68" t="s">
        <v>48</v>
      </c>
      <c r="J522" s="68" t="s">
        <v>54</v>
      </c>
      <c r="K522" s="70">
        <v>1.8263999999999999E-2</v>
      </c>
      <c r="L522" s="68">
        <v>5</v>
      </c>
    </row>
    <row r="523" spans="1:12" x14ac:dyDescent="0.25">
      <c r="A523" s="53" t="str">
        <f t="shared" si="66"/>
        <v>2021JunIndian Rupee</v>
      </c>
      <c r="B523" s="57">
        <f t="shared" si="67"/>
        <v>0</v>
      </c>
      <c r="C523" s="57">
        <f t="shared" si="68"/>
        <v>0</v>
      </c>
      <c r="D523" s="57">
        <f t="shared" si="69"/>
        <v>0</v>
      </c>
      <c r="E523" s="57">
        <f t="shared" si="70"/>
        <v>0</v>
      </c>
      <c r="F523" s="57">
        <f t="shared" si="71"/>
        <v>0</v>
      </c>
      <c r="G523" s="57">
        <f t="shared" si="72"/>
        <v>0</v>
      </c>
      <c r="H523" s="68">
        <v>2021</v>
      </c>
      <c r="I523" s="68" t="s">
        <v>52</v>
      </c>
      <c r="J523" s="68" t="s">
        <v>54</v>
      </c>
      <c r="K523" s="70">
        <v>1.8109E-2</v>
      </c>
      <c r="L523" s="68">
        <v>6</v>
      </c>
    </row>
    <row r="524" spans="1:12" x14ac:dyDescent="0.25">
      <c r="A524" s="53" t="str">
        <f t="shared" si="66"/>
        <v>2021JulIndian Rupee</v>
      </c>
      <c r="B524" s="57">
        <f t="shared" si="67"/>
        <v>0</v>
      </c>
      <c r="C524" s="57">
        <f t="shared" si="68"/>
        <v>0</v>
      </c>
      <c r="D524" s="57">
        <f t="shared" si="69"/>
        <v>0</v>
      </c>
      <c r="E524" s="57">
        <f t="shared" si="70"/>
        <v>0</v>
      </c>
      <c r="F524" s="57">
        <f t="shared" si="71"/>
        <v>0</v>
      </c>
      <c r="G524" s="57">
        <f t="shared" si="72"/>
        <v>0</v>
      </c>
      <c r="H524" s="68">
        <v>2021</v>
      </c>
      <c r="I524" s="68" t="s">
        <v>56</v>
      </c>
      <c r="J524" s="68" t="s">
        <v>54</v>
      </c>
      <c r="K524" s="70">
        <v>1.8207000000000001E-2</v>
      </c>
      <c r="L524" s="68">
        <v>7</v>
      </c>
    </row>
    <row r="525" spans="1:12" x14ac:dyDescent="0.25">
      <c r="A525" s="53" t="str">
        <f t="shared" si="66"/>
        <v>2021AugIndian Rupee</v>
      </c>
      <c r="B525" s="57">
        <f t="shared" si="67"/>
        <v>0</v>
      </c>
      <c r="C525" s="57">
        <f t="shared" si="68"/>
        <v>0</v>
      </c>
      <c r="D525" s="57">
        <f t="shared" si="69"/>
        <v>0</v>
      </c>
      <c r="E525" s="57">
        <f t="shared" si="70"/>
        <v>0</v>
      </c>
      <c r="F525" s="57">
        <f t="shared" si="71"/>
        <v>0</v>
      </c>
      <c r="G525" s="57">
        <f t="shared" si="72"/>
        <v>0</v>
      </c>
      <c r="H525" s="68">
        <v>2021</v>
      </c>
      <c r="I525" s="68" t="s">
        <v>58</v>
      </c>
      <c r="J525" s="68" t="s">
        <v>54</v>
      </c>
      <c r="K525" s="70">
        <v>1.8357999999999999E-2</v>
      </c>
      <c r="L525" s="68">
        <v>8</v>
      </c>
    </row>
    <row r="526" spans="1:12" x14ac:dyDescent="0.25">
      <c r="A526" s="53" t="str">
        <f t="shared" si="66"/>
        <v>2021SepIndian Rupee</v>
      </c>
      <c r="B526" s="57">
        <f t="shared" si="67"/>
        <v>0</v>
      </c>
      <c r="C526" s="57">
        <f t="shared" si="68"/>
        <v>0</v>
      </c>
      <c r="D526" s="57">
        <f t="shared" si="69"/>
        <v>0</v>
      </c>
      <c r="E526" s="57">
        <f t="shared" si="70"/>
        <v>0</v>
      </c>
      <c r="F526" s="57">
        <f t="shared" si="71"/>
        <v>0</v>
      </c>
      <c r="G526" s="57">
        <f t="shared" si="72"/>
        <v>0</v>
      </c>
      <c r="H526" s="68">
        <v>2021</v>
      </c>
      <c r="I526" s="68" t="s">
        <v>60</v>
      </c>
      <c r="J526" s="68" t="s">
        <v>54</v>
      </c>
      <c r="K526" s="70">
        <v>1.8332000000000001E-2</v>
      </c>
      <c r="L526" s="68">
        <v>9</v>
      </c>
    </row>
    <row r="527" spans="1:12" x14ac:dyDescent="0.25">
      <c r="A527" s="53" t="str">
        <f t="shared" si="66"/>
        <v>2021OctIndian Rupee</v>
      </c>
      <c r="B527" s="57">
        <f t="shared" si="67"/>
        <v>0</v>
      </c>
      <c r="C527" s="57">
        <f t="shared" si="68"/>
        <v>0</v>
      </c>
      <c r="D527" s="57">
        <f t="shared" si="69"/>
        <v>0</v>
      </c>
      <c r="E527" s="57">
        <f t="shared" si="70"/>
        <v>0</v>
      </c>
      <c r="F527" s="57">
        <f t="shared" si="71"/>
        <v>0</v>
      </c>
      <c r="G527" s="57">
        <f t="shared" si="72"/>
        <v>0</v>
      </c>
      <c r="H527" s="68">
        <v>2021</v>
      </c>
      <c r="I527" s="68" t="s">
        <v>62</v>
      </c>
      <c r="J527" s="68" t="s">
        <v>54</v>
      </c>
      <c r="K527" s="70">
        <v>1.7971000000000001E-2</v>
      </c>
      <c r="L527" s="68">
        <v>10</v>
      </c>
    </row>
    <row r="528" spans="1:12" x14ac:dyDescent="0.25">
      <c r="A528" s="53" t="str">
        <f t="shared" si="66"/>
        <v>2021NovIndian Rupee</v>
      </c>
      <c r="B528" s="57">
        <f t="shared" si="67"/>
        <v>0</v>
      </c>
      <c r="C528" s="57">
        <f t="shared" si="68"/>
        <v>0</v>
      </c>
      <c r="D528" s="57">
        <f t="shared" si="69"/>
        <v>0</v>
      </c>
      <c r="E528" s="57">
        <f t="shared" si="70"/>
        <v>0</v>
      </c>
      <c r="F528" s="57">
        <f t="shared" si="71"/>
        <v>0</v>
      </c>
      <c r="G528" s="57">
        <f t="shared" si="72"/>
        <v>0</v>
      </c>
      <c r="H528" s="68">
        <v>2021</v>
      </c>
      <c r="I528" s="68" t="s">
        <v>65</v>
      </c>
      <c r="J528" s="68" t="s">
        <v>54</v>
      </c>
      <c r="K528" s="70">
        <v>1.8260999999999999E-2</v>
      </c>
      <c r="L528" s="68">
        <v>11</v>
      </c>
    </row>
    <row r="529" spans="1:12" x14ac:dyDescent="0.25">
      <c r="A529" s="53" t="str">
        <f t="shared" si="66"/>
        <v>2021DecIndian Rupee</v>
      </c>
      <c r="B529" s="57">
        <f t="shared" si="67"/>
        <v>0</v>
      </c>
      <c r="C529" s="57">
        <f t="shared" si="68"/>
        <v>0</v>
      </c>
      <c r="D529" s="57">
        <f t="shared" si="69"/>
        <v>0</v>
      </c>
      <c r="E529" s="57">
        <f t="shared" si="70"/>
        <v>0</v>
      </c>
      <c r="F529" s="57">
        <f t="shared" si="71"/>
        <v>0</v>
      </c>
      <c r="G529" s="57">
        <f t="shared" si="72"/>
        <v>0</v>
      </c>
      <c r="H529" s="68">
        <v>2021</v>
      </c>
      <c r="I529" s="68" t="s">
        <v>11</v>
      </c>
      <c r="J529" s="68" t="s">
        <v>54</v>
      </c>
      <c r="K529" s="70">
        <v>1.8159999999999999E-2</v>
      </c>
      <c r="L529" s="68">
        <v>12</v>
      </c>
    </row>
    <row r="530" spans="1:12" x14ac:dyDescent="0.25">
      <c r="A530" s="53" t="str">
        <f t="shared" si="66"/>
        <v>2022JanIndian Rupee</v>
      </c>
      <c r="B530" s="57">
        <f t="shared" si="67"/>
        <v>0</v>
      </c>
      <c r="C530" s="57">
        <f t="shared" si="68"/>
        <v>0</v>
      </c>
      <c r="D530" s="57">
        <f t="shared" si="69"/>
        <v>0</v>
      </c>
      <c r="E530" s="57">
        <f t="shared" si="70"/>
        <v>0</v>
      </c>
      <c r="F530" s="57">
        <f t="shared" si="71"/>
        <v>0</v>
      </c>
      <c r="G530" s="57">
        <f t="shared" si="72"/>
        <v>0</v>
      </c>
      <c r="H530" s="68">
        <v>2022</v>
      </c>
      <c r="I530" s="68" t="s">
        <v>8</v>
      </c>
      <c r="J530" s="68" t="s">
        <v>54</v>
      </c>
      <c r="K530" s="74">
        <v>1.8083000000000002E-2</v>
      </c>
      <c r="L530" s="68">
        <v>1</v>
      </c>
    </row>
    <row r="531" spans="1:12" x14ac:dyDescent="0.25">
      <c r="A531" s="53" t="str">
        <f t="shared" si="66"/>
        <v>2022FebIndian Rupee</v>
      </c>
      <c r="B531" s="57">
        <f t="shared" si="67"/>
        <v>0</v>
      </c>
      <c r="C531" s="57">
        <f t="shared" si="68"/>
        <v>0</v>
      </c>
      <c r="D531" s="57">
        <f t="shared" si="69"/>
        <v>0</v>
      </c>
      <c r="E531" s="57">
        <f t="shared" si="70"/>
        <v>0</v>
      </c>
      <c r="F531" s="57">
        <f t="shared" si="71"/>
        <v>0</v>
      </c>
      <c r="G531" s="57">
        <f t="shared" si="72"/>
        <v>0</v>
      </c>
      <c r="H531" s="68">
        <v>2022</v>
      </c>
      <c r="I531" s="68" t="s">
        <v>36</v>
      </c>
      <c r="J531" s="68" t="s">
        <v>54</v>
      </c>
      <c r="K531" s="74">
        <v>1.7951999999999999E-2</v>
      </c>
      <c r="L531" s="68">
        <v>2</v>
      </c>
    </row>
    <row r="532" spans="1:12" x14ac:dyDescent="0.25">
      <c r="A532" s="53" t="str">
        <f t="shared" si="66"/>
        <v>2022MarIndian Rupee</v>
      </c>
      <c r="B532" s="57">
        <f t="shared" si="67"/>
        <v>0</v>
      </c>
      <c r="C532" s="57">
        <f t="shared" si="68"/>
        <v>0</v>
      </c>
      <c r="D532" s="57">
        <f t="shared" si="69"/>
        <v>0</v>
      </c>
      <c r="E532" s="57">
        <f t="shared" si="70"/>
        <v>0</v>
      </c>
      <c r="F532" s="57">
        <f t="shared" si="71"/>
        <v>0</v>
      </c>
      <c r="G532" s="57">
        <f t="shared" si="72"/>
        <v>0</v>
      </c>
      <c r="H532" s="68">
        <v>2022</v>
      </c>
      <c r="I532" s="68" t="s">
        <v>40</v>
      </c>
      <c r="J532" s="68" t="s">
        <v>54</v>
      </c>
      <c r="K532" s="74">
        <v>1.7871999999999999E-2</v>
      </c>
      <c r="L532" s="68">
        <v>3</v>
      </c>
    </row>
    <row r="533" spans="1:12" x14ac:dyDescent="0.25">
      <c r="A533" s="53" t="str">
        <f t="shared" si="66"/>
        <v>2022AprIndian Rupee</v>
      </c>
      <c r="B533" s="57">
        <f t="shared" si="67"/>
        <v>0</v>
      </c>
      <c r="C533" s="57">
        <f t="shared" si="68"/>
        <v>0</v>
      </c>
      <c r="D533" s="57">
        <f t="shared" si="69"/>
        <v>0</v>
      </c>
      <c r="E533" s="57">
        <f t="shared" si="70"/>
        <v>0</v>
      </c>
      <c r="F533" s="57">
        <f t="shared" si="71"/>
        <v>0</v>
      </c>
      <c r="G533" s="57">
        <f t="shared" si="72"/>
        <v>0</v>
      </c>
      <c r="H533" s="68">
        <v>2022</v>
      </c>
      <c r="I533" s="68" t="s">
        <v>44</v>
      </c>
      <c r="J533" s="68" t="s">
        <v>54</v>
      </c>
      <c r="K533" s="74">
        <v>1.8076000000000002E-2</v>
      </c>
      <c r="L533" s="68">
        <v>4</v>
      </c>
    </row>
    <row r="534" spans="1:12" x14ac:dyDescent="0.25">
      <c r="A534" s="53" t="str">
        <f t="shared" si="66"/>
        <v>2022MayIndian Rupee</v>
      </c>
      <c r="B534" s="57">
        <f t="shared" si="67"/>
        <v>0</v>
      </c>
      <c r="C534" s="57">
        <f t="shared" si="68"/>
        <v>0</v>
      </c>
      <c r="D534" s="57">
        <f t="shared" si="69"/>
        <v>0</v>
      </c>
      <c r="E534" s="57">
        <f t="shared" si="70"/>
        <v>0</v>
      </c>
      <c r="F534" s="57">
        <f t="shared" si="71"/>
        <v>0</v>
      </c>
      <c r="G534" s="57">
        <f t="shared" si="72"/>
        <v>0</v>
      </c>
      <c r="H534" s="68">
        <v>2022</v>
      </c>
      <c r="I534" s="68" t="s">
        <v>48</v>
      </c>
      <c r="J534" s="68" t="s">
        <v>54</v>
      </c>
      <c r="K534" s="70">
        <v>1.7639000000000002E-2</v>
      </c>
      <c r="L534" s="68">
        <v>5</v>
      </c>
    </row>
    <row r="535" spans="1:12" x14ac:dyDescent="0.25">
      <c r="A535" s="53" t="str">
        <f t="shared" si="66"/>
        <v>2022JunIndian Rupee</v>
      </c>
      <c r="B535" s="57">
        <f t="shared" si="67"/>
        <v>0</v>
      </c>
      <c r="C535" s="57">
        <f t="shared" si="68"/>
        <v>0</v>
      </c>
      <c r="D535" s="57">
        <f t="shared" si="69"/>
        <v>0</v>
      </c>
      <c r="E535" s="57">
        <f t="shared" si="70"/>
        <v>0</v>
      </c>
      <c r="F535" s="57">
        <f t="shared" si="71"/>
        <v>0</v>
      </c>
      <c r="G535" s="57">
        <f t="shared" si="72"/>
        <v>0</v>
      </c>
      <c r="H535" s="68">
        <v>2022</v>
      </c>
      <c r="I535" s="68" t="s">
        <v>52</v>
      </c>
      <c r="J535" s="68" t="s">
        <v>54</v>
      </c>
      <c r="K535" s="74">
        <v>1.763E-2</v>
      </c>
      <c r="L535" s="68">
        <v>6</v>
      </c>
    </row>
    <row r="536" spans="1:12" x14ac:dyDescent="0.25">
      <c r="A536" s="53" t="str">
        <f t="shared" si="66"/>
        <v>2022JulIndian Rupee</v>
      </c>
      <c r="B536" s="57">
        <f t="shared" si="67"/>
        <v>0</v>
      </c>
      <c r="C536" s="57">
        <f t="shared" si="68"/>
        <v>0</v>
      </c>
      <c r="D536" s="57">
        <f t="shared" si="69"/>
        <v>0</v>
      </c>
      <c r="E536" s="57">
        <f t="shared" si="70"/>
        <v>0</v>
      </c>
      <c r="F536" s="57">
        <f t="shared" si="71"/>
        <v>0</v>
      </c>
      <c r="G536" s="57">
        <f t="shared" si="72"/>
        <v>0</v>
      </c>
      <c r="H536" s="68">
        <v>2022</v>
      </c>
      <c r="I536" s="68" t="s">
        <v>56</v>
      </c>
      <c r="J536" s="68" t="s">
        <v>54</v>
      </c>
      <c r="K536" s="70">
        <v>1.7369000000000002E-2</v>
      </c>
      <c r="L536" s="68">
        <v>7</v>
      </c>
    </row>
    <row r="537" spans="1:12" x14ac:dyDescent="0.25">
      <c r="A537" s="53" t="str">
        <f t="shared" si="66"/>
        <v>2022AugIndian Rupee</v>
      </c>
      <c r="B537" s="57">
        <f t="shared" si="67"/>
        <v>0</v>
      </c>
      <c r="C537" s="57">
        <f t="shared" si="68"/>
        <v>0</v>
      </c>
      <c r="D537" s="57">
        <f t="shared" si="69"/>
        <v>0</v>
      </c>
      <c r="E537" s="57">
        <f t="shared" si="70"/>
        <v>0</v>
      </c>
      <c r="F537" s="57">
        <f t="shared" si="71"/>
        <v>0</v>
      </c>
      <c r="G537" s="57">
        <f t="shared" si="72"/>
        <v>0</v>
      </c>
      <c r="H537" s="68">
        <v>2022</v>
      </c>
      <c r="I537" s="68" t="s">
        <v>58</v>
      </c>
      <c r="J537" s="68" t="s">
        <v>54</v>
      </c>
      <c r="K537" s="70">
        <v>1.7536E-2</v>
      </c>
      <c r="L537" s="68">
        <v>8</v>
      </c>
    </row>
    <row r="538" spans="1:12" x14ac:dyDescent="0.25">
      <c r="A538" s="53" t="str">
        <f t="shared" si="66"/>
        <v>2022SepIndian Rupee</v>
      </c>
      <c r="B538" s="57">
        <f t="shared" si="67"/>
        <v>0</v>
      </c>
      <c r="C538" s="57">
        <f t="shared" si="68"/>
        <v>0</v>
      </c>
      <c r="D538" s="57">
        <f t="shared" si="69"/>
        <v>0</v>
      </c>
      <c r="E538" s="57">
        <f t="shared" si="70"/>
        <v>0</v>
      </c>
      <c r="F538" s="57">
        <f t="shared" si="71"/>
        <v>0</v>
      </c>
      <c r="G538" s="57">
        <f t="shared" si="72"/>
        <v>0</v>
      </c>
      <c r="H538" s="68">
        <v>2022</v>
      </c>
      <c r="I538" s="68" t="s">
        <v>60</v>
      </c>
      <c r="J538" s="68" t="s">
        <v>54</v>
      </c>
      <c r="K538" s="70">
        <v>1.7576999999999999E-2</v>
      </c>
      <c r="L538" s="68">
        <v>9</v>
      </c>
    </row>
    <row r="539" spans="1:12" x14ac:dyDescent="0.25">
      <c r="A539" s="53" t="str">
        <f t="shared" si="66"/>
        <v>2022OctIndian Rupee</v>
      </c>
      <c r="B539" s="57">
        <f t="shared" si="67"/>
        <v>0</v>
      </c>
      <c r="C539" s="57">
        <f t="shared" si="68"/>
        <v>0</v>
      </c>
      <c r="D539" s="57">
        <f t="shared" si="69"/>
        <v>0</v>
      </c>
      <c r="E539" s="57">
        <f t="shared" si="70"/>
        <v>0</v>
      </c>
      <c r="F539" s="57">
        <f t="shared" si="71"/>
        <v>0</v>
      </c>
      <c r="G539" s="57">
        <f t="shared" si="72"/>
        <v>0</v>
      </c>
      <c r="H539" s="68">
        <v>2022</v>
      </c>
      <c r="I539" s="68" t="s">
        <v>62</v>
      </c>
      <c r="J539" s="68" t="s">
        <v>54</v>
      </c>
      <c r="K539" s="70">
        <v>1.7135999999999998E-2</v>
      </c>
      <c r="L539" s="68">
        <v>10</v>
      </c>
    </row>
    <row r="540" spans="1:12" x14ac:dyDescent="0.25">
      <c r="A540" s="53" t="str">
        <f t="shared" si="66"/>
        <v>2022NovIndian Rupee</v>
      </c>
      <c r="B540" s="57">
        <f t="shared" si="67"/>
        <v>0</v>
      </c>
      <c r="C540" s="57">
        <f t="shared" si="68"/>
        <v>0</v>
      </c>
      <c r="D540" s="57">
        <f t="shared" si="69"/>
        <v>0</v>
      </c>
      <c r="E540" s="57">
        <f t="shared" si="70"/>
        <v>0</v>
      </c>
      <c r="F540" s="57">
        <f t="shared" si="71"/>
        <v>0</v>
      </c>
      <c r="G540" s="57">
        <f t="shared" si="72"/>
        <v>0</v>
      </c>
      <c r="H540" s="68">
        <v>2022</v>
      </c>
      <c r="I540" s="68" t="s">
        <v>65</v>
      </c>
      <c r="J540" s="68" t="s">
        <v>54</v>
      </c>
      <c r="K540" s="70">
        <v>1.6819999999999998E-2</v>
      </c>
      <c r="L540" s="68">
        <v>11</v>
      </c>
    </row>
    <row r="541" spans="1:12" x14ac:dyDescent="0.25">
      <c r="A541" s="53" t="str">
        <f t="shared" si="66"/>
        <v>2022DecIndian Rupee</v>
      </c>
      <c r="B541" s="57">
        <f t="shared" si="67"/>
        <v>0</v>
      </c>
      <c r="C541" s="57">
        <f t="shared" si="68"/>
        <v>0</v>
      </c>
      <c r="D541" s="57">
        <f t="shared" si="69"/>
        <v>0</v>
      </c>
      <c r="E541" s="57">
        <f t="shared" si="70"/>
        <v>0</v>
      </c>
      <c r="F541" s="57">
        <f t="shared" si="71"/>
        <v>0</v>
      </c>
      <c r="G541" s="57">
        <f t="shared" si="72"/>
        <v>0</v>
      </c>
      <c r="H541" s="68">
        <v>2022</v>
      </c>
      <c r="I541" s="68" t="s">
        <v>11</v>
      </c>
      <c r="J541" s="68" t="s">
        <v>54</v>
      </c>
      <c r="K541" s="70">
        <v>1.6253E-2</v>
      </c>
      <c r="L541" s="68">
        <v>12</v>
      </c>
    </row>
    <row r="542" spans="1:12" x14ac:dyDescent="0.25">
      <c r="A542" s="53" t="str">
        <f t="shared" si="66"/>
        <v>2023JanIndian Rupee</v>
      </c>
      <c r="B542" s="57">
        <f t="shared" si="67"/>
        <v>0</v>
      </c>
      <c r="C542" s="57">
        <f t="shared" si="68"/>
        <v>0</v>
      </c>
      <c r="D542" s="57">
        <f t="shared" si="69"/>
        <v>0</v>
      </c>
      <c r="E542" s="57">
        <f t="shared" si="70"/>
        <v>0</v>
      </c>
      <c r="F542" s="57">
        <f t="shared" si="71"/>
        <v>0</v>
      </c>
      <c r="G542" s="57">
        <f t="shared" si="72"/>
        <v>0</v>
      </c>
      <c r="H542" s="68">
        <v>2023</v>
      </c>
      <c r="I542" s="68" t="s">
        <v>8</v>
      </c>
      <c r="J542" s="68" t="s">
        <v>54</v>
      </c>
      <c r="K542" s="75">
        <v>1.6097999999999998E-2</v>
      </c>
      <c r="L542" s="68">
        <v>1</v>
      </c>
    </row>
    <row r="543" spans="1:12" x14ac:dyDescent="0.25">
      <c r="A543" s="53" t="str">
        <f t="shared" si="66"/>
        <v>2023FebIndian Rupee</v>
      </c>
      <c r="B543" s="57">
        <f t="shared" si="67"/>
        <v>0</v>
      </c>
      <c r="C543" s="57">
        <f t="shared" si="68"/>
        <v>0</v>
      </c>
      <c r="D543" s="57">
        <f t="shared" si="69"/>
        <v>0</v>
      </c>
      <c r="E543" s="57">
        <f t="shared" si="70"/>
        <v>0</v>
      </c>
      <c r="F543" s="57">
        <f t="shared" si="71"/>
        <v>0</v>
      </c>
      <c r="G543" s="57">
        <f t="shared" si="72"/>
        <v>0</v>
      </c>
      <c r="H543" s="68">
        <v>2023</v>
      </c>
      <c r="I543" s="68" t="s">
        <v>36</v>
      </c>
      <c r="J543" s="68" t="s">
        <v>54</v>
      </c>
      <c r="K543" s="75">
        <v>1.6298999999999998E-2</v>
      </c>
      <c r="L543" s="68">
        <v>2</v>
      </c>
    </row>
    <row r="544" spans="1:12" x14ac:dyDescent="0.25">
      <c r="A544" s="53" t="str">
        <f t="shared" si="66"/>
        <v>2023MarIndian Rupee</v>
      </c>
      <c r="B544" s="57">
        <f t="shared" si="67"/>
        <v>0</v>
      </c>
      <c r="C544" s="57">
        <f t="shared" si="68"/>
        <v>0</v>
      </c>
      <c r="D544" s="57">
        <f t="shared" si="69"/>
        <v>0</v>
      </c>
      <c r="E544" s="57">
        <f t="shared" si="70"/>
        <v>0</v>
      </c>
      <c r="F544" s="57">
        <f t="shared" si="71"/>
        <v>0</v>
      </c>
      <c r="G544" s="57">
        <f t="shared" si="72"/>
        <v>0</v>
      </c>
      <c r="H544" s="68">
        <v>2023</v>
      </c>
      <c r="I544" s="68" t="s">
        <v>40</v>
      </c>
      <c r="J544" s="68" t="s">
        <v>54</v>
      </c>
      <c r="K544" s="75">
        <v>1.6161000000000002E-2</v>
      </c>
      <c r="L544" s="68">
        <v>3</v>
      </c>
    </row>
    <row r="545" spans="1:12" x14ac:dyDescent="0.25">
      <c r="A545" s="53" t="str">
        <f t="shared" si="66"/>
        <v>2023AprIndian Rupee</v>
      </c>
      <c r="B545" s="57">
        <f t="shared" si="67"/>
        <v>0</v>
      </c>
      <c r="C545" s="57">
        <f t="shared" si="68"/>
        <v>0</v>
      </c>
      <c r="D545" s="57">
        <f t="shared" si="69"/>
        <v>0</v>
      </c>
      <c r="E545" s="57">
        <f t="shared" si="70"/>
        <v>0</v>
      </c>
      <c r="F545" s="57">
        <f t="shared" si="71"/>
        <v>0</v>
      </c>
      <c r="G545" s="57">
        <f t="shared" si="72"/>
        <v>0</v>
      </c>
      <c r="H545" s="68">
        <v>2023</v>
      </c>
      <c r="I545" s="68" t="s">
        <v>44</v>
      </c>
      <c r="J545" s="68" t="s">
        <v>54</v>
      </c>
      <c r="K545" s="75">
        <v>1.6315E-2</v>
      </c>
      <c r="L545" s="68">
        <v>4</v>
      </c>
    </row>
    <row r="546" spans="1:12" x14ac:dyDescent="0.25">
      <c r="A546" s="53" t="str">
        <f t="shared" si="66"/>
        <v>2023MayIndian Rupee</v>
      </c>
      <c r="B546" s="57">
        <f t="shared" si="67"/>
        <v>0</v>
      </c>
      <c r="C546" s="57">
        <f t="shared" si="68"/>
        <v>0</v>
      </c>
      <c r="D546" s="57">
        <f t="shared" si="69"/>
        <v>0</v>
      </c>
      <c r="E546" s="57">
        <f t="shared" si="70"/>
        <v>0</v>
      </c>
      <c r="F546" s="57">
        <f t="shared" si="71"/>
        <v>0</v>
      </c>
      <c r="G546" s="57">
        <f t="shared" si="72"/>
        <v>0</v>
      </c>
      <c r="H546" s="68">
        <v>2023</v>
      </c>
      <c r="I546" s="68" t="s">
        <v>48</v>
      </c>
      <c r="J546" s="68" t="s">
        <v>54</v>
      </c>
      <c r="K546" s="75">
        <v>1.6369000000000002E-2</v>
      </c>
      <c r="L546" s="68">
        <v>5</v>
      </c>
    </row>
    <row r="547" spans="1:12" x14ac:dyDescent="0.25">
      <c r="A547" s="53" t="str">
        <f t="shared" si="66"/>
        <v>2023JunIndian Rupee</v>
      </c>
      <c r="B547" s="57">
        <f t="shared" si="67"/>
        <v>0</v>
      </c>
      <c r="C547" s="57">
        <f t="shared" si="68"/>
        <v>0</v>
      </c>
      <c r="D547" s="57">
        <f t="shared" si="69"/>
        <v>0</v>
      </c>
      <c r="E547" s="57">
        <f t="shared" si="70"/>
        <v>0</v>
      </c>
      <c r="F547" s="57">
        <f t="shared" si="71"/>
        <v>0</v>
      </c>
      <c r="G547" s="57">
        <f t="shared" si="72"/>
        <v>0</v>
      </c>
      <c r="H547" s="68">
        <v>2023</v>
      </c>
      <c r="I547" s="68" t="s">
        <v>52</v>
      </c>
      <c r="J547" s="68" t="s">
        <v>54</v>
      </c>
      <c r="K547" s="75">
        <v>1.6529000000000002E-2</v>
      </c>
      <c r="L547" s="68">
        <v>6</v>
      </c>
    </row>
    <row r="548" spans="1:12" x14ac:dyDescent="0.25">
      <c r="A548" s="53" t="str">
        <f t="shared" si="66"/>
        <v>2023JulIndian Rupee</v>
      </c>
      <c r="B548" s="57">
        <f t="shared" si="67"/>
        <v>0</v>
      </c>
      <c r="C548" s="57">
        <f t="shared" si="68"/>
        <v>0</v>
      </c>
      <c r="D548" s="57">
        <f t="shared" si="69"/>
        <v>0</v>
      </c>
      <c r="E548" s="57">
        <f t="shared" si="70"/>
        <v>0</v>
      </c>
      <c r="F548" s="57">
        <f t="shared" si="71"/>
        <v>0</v>
      </c>
      <c r="G548" s="57">
        <f t="shared" si="72"/>
        <v>0</v>
      </c>
      <c r="H548" s="68">
        <v>2023</v>
      </c>
      <c r="I548" s="68" t="s">
        <v>56</v>
      </c>
      <c r="J548" s="68" t="s">
        <v>54</v>
      </c>
      <c r="K548" s="74">
        <v>1.6191999999999998E-2</v>
      </c>
      <c r="L548" s="68">
        <v>7</v>
      </c>
    </row>
    <row r="549" spans="1:12" x14ac:dyDescent="0.25">
      <c r="A549" s="53" t="str">
        <f t="shared" si="66"/>
        <v>2023AugIndian Rupee</v>
      </c>
      <c r="B549" s="57">
        <f t="shared" si="67"/>
        <v>0</v>
      </c>
      <c r="C549" s="57">
        <f t="shared" si="68"/>
        <v>0</v>
      </c>
      <c r="D549" s="57">
        <f t="shared" si="69"/>
        <v>0</v>
      </c>
      <c r="E549" s="57">
        <f t="shared" si="70"/>
        <v>0</v>
      </c>
      <c r="F549" s="57">
        <f t="shared" si="71"/>
        <v>0</v>
      </c>
      <c r="G549" s="57">
        <f t="shared" si="72"/>
        <v>0</v>
      </c>
      <c r="H549" s="68">
        <v>2023</v>
      </c>
      <c r="I549" s="68" t="s">
        <v>58</v>
      </c>
      <c r="J549" s="68" t="s">
        <v>54</v>
      </c>
      <c r="K549" s="74">
        <v>1.6345999999999999E-2</v>
      </c>
      <c r="L549" s="68">
        <v>8</v>
      </c>
    </row>
    <row r="550" spans="1:12" x14ac:dyDescent="0.25">
      <c r="A550" s="53" t="str">
        <f t="shared" si="66"/>
        <v>2023SepIndian Rupee</v>
      </c>
      <c r="B550" s="57">
        <f t="shared" si="67"/>
        <v>0</v>
      </c>
      <c r="C550" s="57">
        <f t="shared" si="68"/>
        <v>0</v>
      </c>
      <c r="D550" s="57">
        <f t="shared" si="69"/>
        <v>0</v>
      </c>
      <c r="E550" s="57">
        <f t="shared" si="70"/>
        <v>0</v>
      </c>
      <c r="F550" s="57">
        <f t="shared" si="71"/>
        <v>0</v>
      </c>
      <c r="G550" s="57">
        <f t="shared" si="72"/>
        <v>0</v>
      </c>
      <c r="H550" s="68">
        <v>2023</v>
      </c>
      <c r="I550" s="68" t="s">
        <v>60</v>
      </c>
      <c r="J550" s="68" t="s">
        <v>54</v>
      </c>
      <c r="K550" s="74">
        <v>1.6420000000000001E-2</v>
      </c>
      <c r="L550" s="68">
        <v>9</v>
      </c>
    </row>
    <row r="551" spans="1:12" x14ac:dyDescent="0.25">
      <c r="A551" s="53" t="str">
        <f t="shared" si="66"/>
        <v>2023OctIndian Rupee</v>
      </c>
      <c r="B551" s="57">
        <f t="shared" si="67"/>
        <v>0</v>
      </c>
      <c r="C551" s="57">
        <f t="shared" si="68"/>
        <v>0</v>
      </c>
      <c r="D551" s="57">
        <f t="shared" si="69"/>
        <v>0</v>
      </c>
      <c r="E551" s="57">
        <f t="shared" si="70"/>
        <v>0</v>
      </c>
      <c r="F551" s="57">
        <f t="shared" si="71"/>
        <v>0</v>
      </c>
      <c r="G551" s="57">
        <f t="shared" si="72"/>
        <v>0</v>
      </c>
      <c r="H551" s="68">
        <v>2023</v>
      </c>
      <c r="I551" s="68" t="s">
        <v>62</v>
      </c>
      <c r="J551" s="68" t="s">
        <v>54</v>
      </c>
      <c r="K551" s="74">
        <v>1.6417999999999999E-2</v>
      </c>
      <c r="L551" s="68">
        <v>10</v>
      </c>
    </row>
    <row r="552" spans="1:12" x14ac:dyDescent="0.25">
      <c r="A552" s="53" t="str">
        <f t="shared" si="66"/>
        <v>2023NovIndian Rupee</v>
      </c>
      <c r="B552" s="57">
        <f t="shared" si="67"/>
        <v>0</v>
      </c>
      <c r="C552" s="57">
        <f t="shared" si="68"/>
        <v>0</v>
      </c>
      <c r="D552" s="57">
        <f t="shared" si="69"/>
        <v>0</v>
      </c>
      <c r="E552" s="57">
        <f t="shared" si="70"/>
        <v>0</v>
      </c>
      <c r="F552" s="57">
        <f t="shared" si="71"/>
        <v>0</v>
      </c>
      <c r="G552" s="57">
        <f t="shared" si="72"/>
        <v>0</v>
      </c>
      <c r="H552" s="68">
        <v>2023</v>
      </c>
      <c r="I552" s="68" t="s">
        <v>65</v>
      </c>
      <c r="J552" s="68" t="s">
        <v>54</v>
      </c>
      <c r="K552" s="74">
        <v>1.5984000000000002E-2</v>
      </c>
      <c r="L552" s="68">
        <v>11</v>
      </c>
    </row>
    <row r="553" spans="1:12" x14ac:dyDescent="0.25">
      <c r="A553" s="53" t="str">
        <f t="shared" si="66"/>
        <v>2023DecIndian Rupee</v>
      </c>
      <c r="B553" s="57">
        <f t="shared" si="67"/>
        <v>0</v>
      </c>
      <c r="C553" s="57">
        <f t="shared" si="68"/>
        <v>0</v>
      </c>
      <c r="D553" s="57">
        <f t="shared" si="69"/>
        <v>0</v>
      </c>
      <c r="E553" s="57">
        <f t="shared" si="70"/>
        <v>0</v>
      </c>
      <c r="F553" s="57">
        <f t="shared" si="71"/>
        <v>0</v>
      </c>
      <c r="G553" s="57">
        <f t="shared" si="72"/>
        <v>0</v>
      </c>
      <c r="H553" s="68">
        <v>2023</v>
      </c>
      <c r="I553" s="68" t="s">
        <v>11</v>
      </c>
      <c r="J553" s="68" t="s">
        <v>54</v>
      </c>
      <c r="K553" s="74">
        <v>1.5859000000000002E-2</v>
      </c>
      <c r="L553" s="68">
        <v>12</v>
      </c>
    </row>
    <row r="554" spans="1:12" x14ac:dyDescent="0.25">
      <c r="A554" s="53" t="str">
        <f t="shared" si="66"/>
        <v>2024JanIndian Rupee</v>
      </c>
      <c r="B554" s="57">
        <f t="shared" si="67"/>
        <v>0</v>
      </c>
      <c r="C554" s="57">
        <f t="shared" si="68"/>
        <v>0</v>
      </c>
      <c r="D554" s="57">
        <f t="shared" si="69"/>
        <v>0</v>
      </c>
      <c r="E554" s="57">
        <f t="shared" si="70"/>
        <v>0</v>
      </c>
      <c r="F554" s="57">
        <f t="shared" si="71"/>
        <v>0</v>
      </c>
      <c r="G554" s="57">
        <f t="shared" si="72"/>
        <v>0</v>
      </c>
      <c r="H554" s="68">
        <v>2024</v>
      </c>
      <c r="I554" s="68" t="s">
        <v>8</v>
      </c>
      <c r="J554" s="68" t="s">
        <v>54</v>
      </c>
      <c r="K554" s="74">
        <v>1.6132000000000001E-2</v>
      </c>
      <c r="L554" s="68">
        <v>1</v>
      </c>
    </row>
    <row r="555" spans="1:12" x14ac:dyDescent="0.25">
      <c r="A555" s="53" t="str">
        <f t="shared" si="66"/>
        <v>2024FebIndian Rupee</v>
      </c>
      <c r="B555" s="57">
        <f t="shared" si="67"/>
        <v>0</v>
      </c>
      <c r="C555" s="57">
        <f t="shared" si="68"/>
        <v>0</v>
      </c>
      <c r="D555" s="57">
        <f t="shared" si="69"/>
        <v>0</v>
      </c>
      <c r="E555" s="57">
        <f t="shared" si="70"/>
        <v>0</v>
      </c>
      <c r="F555" s="57">
        <f t="shared" si="71"/>
        <v>0</v>
      </c>
      <c r="G555" s="57">
        <f t="shared" si="72"/>
        <v>0</v>
      </c>
      <c r="H555" s="68">
        <v>2024</v>
      </c>
      <c r="I555" s="68" t="s">
        <v>36</v>
      </c>
      <c r="J555" s="68" t="s">
        <v>54</v>
      </c>
      <c r="K555" s="74">
        <v>1.6218999999999997E-2</v>
      </c>
      <c r="L555" s="68">
        <v>2</v>
      </c>
    </row>
    <row r="556" spans="1:12" x14ac:dyDescent="0.25">
      <c r="A556" s="53" t="str">
        <f t="shared" si="66"/>
        <v>2024MarIndian Rupee</v>
      </c>
      <c r="B556" s="57">
        <f t="shared" si="67"/>
        <v>0</v>
      </c>
      <c r="C556" s="57">
        <f t="shared" si="68"/>
        <v>0</v>
      </c>
      <c r="D556" s="57">
        <f t="shared" si="69"/>
        <v>0</v>
      </c>
      <c r="E556" s="57">
        <f t="shared" si="70"/>
        <v>0</v>
      </c>
      <c r="F556" s="57">
        <f t="shared" si="71"/>
        <v>0</v>
      </c>
      <c r="G556" s="57">
        <f t="shared" si="72"/>
        <v>0</v>
      </c>
      <c r="H556" s="68">
        <v>2024</v>
      </c>
      <c r="I556" s="68" t="s">
        <v>40</v>
      </c>
      <c r="J556" s="68" t="s">
        <v>54</v>
      </c>
      <c r="K556" s="74">
        <v>1.6164999999999999E-2</v>
      </c>
      <c r="L556" s="68">
        <v>3</v>
      </c>
    </row>
    <row r="557" spans="1:12" x14ac:dyDescent="0.25">
      <c r="A557" s="53" t="str">
        <f t="shared" si="66"/>
        <v>2024AprIndian Rupee</v>
      </c>
      <c r="B557" s="57">
        <f t="shared" si="67"/>
        <v>0</v>
      </c>
      <c r="C557" s="57">
        <f t="shared" si="68"/>
        <v>0</v>
      </c>
      <c r="D557" s="57">
        <f t="shared" si="69"/>
        <v>0</v>
      </c>
      <c r="E557" s="57">
        <f t="shared" si="70"/>
        <v>0</v>
      </c>
      <c r="F557" s="57">
        <f t="shared" si="71"/>
        <v>0</v>
      </c>
      <c r="G557" s="57">
        <f t="shared" si="72"/>
        <v>0</v>
      </c>
      <c r="H557" s="68">
        <v>2024</v>
      </c>
      <c r="I557" s="68" t="s">
        <v>44</v>
      </c>
      <c r="J557" s="68" t="s">
        <v>54</v>
      </c>
      <c r="K557" s="74">
        <v>1.6303999999999999E-2</v>
      </c>
      <c r="L557" s="68">
        <v>4</v>
      </c>
    </row>
    <row r="558" spans="1:12" x14ac:dyDescent="0.25">
      <c r="A558" s="53" t="str">
        <f t="shared" si="66"/>
        <v>2024MayIndian Rupee</v>
      </c>
      <c r="B558" s="57">
        <f t="shared" si="67"/>
        <v>0</v>
      </c>
      <c r="C558" s="57">
        <f t="shared" si="68"/>
        <v>0</v>
      </c>
      <c r="D558" s="57">
        <f t="shared" si="69"/>
        <v>0</v>
      </c>
      <c r="E558" s="57">
        <f t="shared" si="70"/>
        <v>0</v>
      </c>
      <c r="F558" s="57">
        <f t="shared" si="71"/>
        <v>0</v>
      </c>
      <c r="G558" s="57">
        <f t="shared" si="72"/>
        <v>0</v>
      </c>
      <c r="H558" s="68">
        <v>2024</v>
      </c>
      <c r="I558" s="68" t="s">
        <v>48</v>
      </c>
      <c r="J558" s="68" t="s">
        <v>54</v>
      </c>
      <c r="K558" s="74">
        <v>1.6222E-2</v>
      </c>
      <c r="L558" s="68">
        <v>5</v>
      </c>
    </row>
    <row r="559" spans="1:12" x14ac:dyDescent="0.25">
      <c r="A559" s="53" t="str">
        <f t="shared" si="66"/>
        <v>2024JunIndian Rupee</v>
      </c>
      <c r="B559" s="57">
        <f t="shared" si="67"/>
        <v>0</v>
      </c>
      <c r="C559" s="57">
        <f t="shared" si="68"/>
        <v>0</v>
      </c>
      <c r="D559" s="57">
        <f t="shared" si="69"/>
        <v>0</v>
      </c>
      <c r="E559" s="57">
        <f t="shared" si="70"/>
        <v>0</v>
      </c>
      <c r="F559" s="57">
        <f t="shared" si="71"/>
        <v>0</v>
      </c>
      <c r="G559" s="57">
        <f t="shared" si="72"/>
        <v>0</v>
      </c>
      <c r="H559" s="68">
        <v>2024</v>
      </c>
      <c r="I559" s="68" t="s">
        <v>52</v>
      </c>
      <c r="J559" s="68" t="s">
        <v>54</v>
      </c>
      <c r="K559" s="74">
        <v>1.6286999999999999E-2</v>
      </c>
      <c r="L559" s="68">
        <v>6</v>
      </c>
    </row>
    <row r="560" spans="1:12" x14ac:dyDescent="0.25">
      <c r="A560" s="53" t="str">
        <f t="shared" si="66"/>
        <v>2024JulIndian Rupee</v>
      </c>
      <c r="B560" s="57">
        <f t="shared" si="67"/>
        <v>0</v>
      </c>
      <c r="C560" s="57">
        <f t="shared" si="68"/>
        <v>0</v>
      </c>
      <c r="D560" s="57">
        <f t="shared" si="69"/>
        <v>0</v>
      </c>
      <c r="E560" s="57">
        <f t="shared" si="70"/>
        <v>0</v>
      </c>
      <c r="F560" s="57">
        <f t="shared" si="71"/>
        <v>0</v>
      </c>
      <c r="G560" s="57">
        <f t="shared" si="72"/>
        <v>0</v>
      </c>
      <c r="H560" s="68">
        <v>2024</v>
      </c>
      <c r="I560" s="68" t="s">
        <v>56</v>
      </c>
      <c r="J560" s="68" t="s">
        <v>54</v>
      </c>
      <c r="K560" s="74">
        <v>1.6048E-2</v>
      </c>
      <c r="L560" s="68">
        <v>7</v>
      </c>
    </row>
    <row r="561" spans="1:12" x14ac:dyDescent="0.25">
      <c r="A561" s="53" t="str">
        <f t="shared" si="66"/>
        <v>2024AugIndian Rupee</v>
      </c>
      <c r="B561" s="57">
        <f t="shared" si="67"/>
        <v>0</v>
      </c>
      <c r="C561" s="57">
        <f t="shared" si="68"/>
        <v>0</v>
      </c>
      <c r="D561" s="57">
        <f t="shared" si="69"/>
        <v>0</v>
      </c>
      <c r="E561" s="57">
        <f t="shared" si="70"/>
        <v>0</v>
      </c>
      <c r="F561" s="57">
        <f t="shared" si="71"/>
        <v>0</v>
      </c>
      <c r="G561" s="57">
        <f t="shared" si="72"/>
        <v>0</v>
      </c>
      <c r="H561" s="68">
        <v>2024</v>
      </c>
      <c r="I561" s="68" t="s">
        <v>58</v>
      </c>
      <c r="J561" s="68" t="s">
        <v>54</v>
      </c>
      <c r="K561" s="74">
        <v>1.5541000000000001E-2</v>
      </c>
      <c r="L561" s="68">
        <v>8</v>
      </c>
    </row>
    <row r="562" spans="1:12" x14ac:dyDescent="0.25">
      <c r="A562" s="53" t="str">
        <f t="shared" si="66"/>
        <v>2024SepIndian Rupee</v>
      </c>
      <c r="B562" s="57">
        <f t="shared" si="67"/>
        <v>0</v>
      </c>
      <c r="C562" s="57">
        <f t="shared" si="68"/>
        <v>0</v>
      </c>
      <c r="D562" s="57">
        <f t="shared" si="69"/>
        <v>0</v>
      </c>
      <c r="E562" s="57">
        <f t="shared" si="70"/>
        <v>0</v>
      </c>
      <c r="F562" s="57">
        <f t="shared" si="71"/>
        <v>0</v>
      </c>
      <c r="G562" s="57">
        <f t="shared" si="72"/>
        <v>0</v>
      </c>
      <c r="H562" s="68">
        <v>2024</v>
      </c>
      <c r="I562" s="68" t="s">
        <v>60</v>
      </c>
      <c r="J562" s="68" t="s">
        <v>54</v>
      </c>
      <c r="K562" s="74">
        <v>1.5288999999999999E-2</v>
      </c>
      <c r="L562" s="68">
        <v>9</v>
      </c>
    </row>
    <row r="563" spans="1:12" x14ac:dyDescent="0.25">
      <c r="A563" s="53" t="str">
        <f t="shared" si="66"/>
        <v>2024OctIndian Rupee</v>
      </c>
      <c r="B563" s="57">
        <f t="shared" si="67"/>
        <v>0</v>
      </c>
      <c r="C563" s="57">
        <f t="shared" si="68"/>
        <v>0</v>
      </c>
      <c r="D563" s="57">
        <f t="shared" si="69"/>
        <v>0</v>
      </c>
      <c r="E563" s="57">
        <f t="shared" si="70"/>
        <v>0</v>
      </c>
      <c r="F563" s="57">
        <f t="shared" si="71"/>
        <v>0</v>
      </c>
      <c r="G563" s="57">
        <f t="shared" si="72"/>
        <v>0</v>
      </c>
      <c r="H563" s="68">
        <v>2024</v>
      </c>
      <c r="I563" s="68" t="s">
        <v>62</v>
      </c>
      <c r="J563" s="68" t="s">
        <v>54</v>
      </c>
      <c r="K563" s="74">
        <v>1.5762999999999999E-2</v>
      </c>
      <c r="L563" s="68">
        <v>10</v>
      </c>
    </row>
    <row r="564" spans="1:12" x14ac:dyDescent="0.25">
      <c r="A564" s="53" t="str">
        <f t="shared" si="66"/>
        <v>2024NovIndian Rupee</v>
      </c>
      <c r="B564" s="57">
        <f t="shared" si="67"/>
        <v>0</v>
      </c>
      <c r="C564" s="57">
        <f t="shared" si="68"/>
        <v>0</v>
      </c>
      <c r="D564" s="57">
        <f t="shared" si="69"/>
        <v>0</v>
      </c>
      <c r="E564" s="57">
        <f t="shared" si="70"/>
        <v>0</v>
      </c>
      <c r="F564" s="57">
        <f t="shared" si="71"/>
        <v>0</v>
      </c>
      <c r="G564" s="57">
        <f t="shared" si="72"/>
        <v>0</v>
      </c>
      <c r="H564" s="68">
        <v>2024</v>
      </c>
      <c r="I564" s="68" t="s">
        <v>65</v>
      </c>
      <c r="J564" s="68" t="s">
        <v>54</v>
      </c>
      <c r="K564" s="74">
        <v>1.5851000000000001E-2</v>
      </c>
      <c r="L564" s="68">
        <v>11</v>
      </c>
    </row>
    <row r="565" spans="1:12" x14ac:dyDescent="0.25">
      <c r="A565" s="53" t="str">
        <f t="shared" si="66"/>
        <v>2024DecIndian Rupee</v>
      </c>
      <c r="B565" s="57">
        <f t="shared" si="67"/>
        <v>0</v>
      </c>
      <c r="C565" s="57">
        <f t="shared" si="68"/>
        <v>0</v>
      </c>
      <c r="D565" s="57">
        <f t="shared" si="69"/>
        <v>0</v>
      </c>
      <c r="E565" s="57">
        <f t="shared" si="70"/>
        <v>0</v>
      </c>
      <c r="F565" s="57">
        <f t="shared" si="71"/>
        <v>0</v>
      </c>
      <c r="G565" s="57">
        <f t="shared" si="72"/>
        <v>0</v>
      </c>
      <c r="H565" s="68">
        <v>2024</v>
      </c>
      <c r="I565" s="68" t="s">
        <v>11</v>
      </c>
      <c r="J565" s="68" t="s">
        <v>54</v>
      </c>
      <c r="K565" s="70">
        <v>1.5896999999999998E-2</v>
      </c>
      <c r="L565" s="68">
        <v>12</v>
      </c>
    </row>
    <row r="566" spans="1:12" x14ac:dyDescent="0.25">
      <c r="A566" s="53" t="str">
        <f t="shared" si="66"/>
        <v>2025JanIndian Rupee</v>
      </c>
      <c r="B566" s="57">
        <f t="shared" si="67"/>
        <v>0</v>
      </c>
      <c r="C566" s="57">
        <f t="shared" si="68"/>
        <v>0</v>
      </c>
      <c r="D566" s="57">
        <f t="shared" si="69"/>
        <v>0</v>
      </c>
      <c r="E566" s="57">
        <f t="shared" si="70"/>
        <v>0</v>
      </c>
      <c r="F566" s="57">
        <f t="shared" si="71"/>
        <v>0</v>
      </c>
      <c r="G566" s="57">
        <f t="shared" si="72"/>
        <v>0</v>
      </c>
      <c r="H566" s="68">
        <v>2025</v>
      </c>
      <c r="I566" s="68" t="s">
        <v>8</v>
      </c>
      <c r="J566" s="68" t="s">
        <v>54</v>
      </c>
      <c r="K566" s="74">
        <v>1.5641000000000002E-2</v>
      </c>
      <c r="L566" s="68">
        <v>1</v>
      </c>
    </row>
    <row r="567" spans="1:12" x14ac:dyDescent="0.25">
      <c r="A567" s="53" t="str">
        <f t="shared" si="66"/>
        <v>2025FebIndian Rupee</v>
      </c>
      <c r="B567" s="57">
        <f t="shared" si="67"/>
        <v>0</v>
      </c>
      <c r="C567" s="57">
        <f t="shared" si="68"/>
        <v>0</v>
      </c>
      <c r="D567" s="57">
        <f t="shared" si="69"/>
        <v>0</v>
      </c>
      <c r="E567" s="57">
        <f t="shared" si="70"/>
        <v>0</v>
      </c>
      <c r="F567" s="57">
        <f t="shared" si="71"/>
        <v>0</v>
      </c>
      <c r="G567" s="57">
        <f t="shared" si="72"/>
        <v>0</v>
      </c>
      <c r="H567" s="68">
        <v>2025</v>
      </c>
      <c r="I567" s="68" t="s">
        <v>36</v>
      </c>
      <c r="J567" s="68" t="s">
        <v>54</v>
      </c>
      <c r="K567" s="74">
        <v>1.5443999999999999E-2</v>
      </c>
      <c r="L567" s="68">
        <v>2</v>
      </c>
    </row>
    <row r="568" spans="1:12" x14ac:dyDescent="0.25">
      <c r="A568" s="53" t="str">
        <f t="shared" si="66"/>
        <v>2025MarIndian Rupee</v>
      </c>
      <c r="B568" s="57">
        <f t="shared" si="67"/>
        <v>0</v>
      </c>
      <c r="C568" s="57">
        <f t="shared" si="68"/>
        <v>0</v>
      </c>
      <c r="D568" s="57">
        <f t="shared" si="69"/>
        <v>0</v>
      </c>
      <c r="E568" s="57">
        <f t="shared" si="70"/>
        <v>0</v>
      </c>
      <c r="F568" s="57">
        <f t="shared" si="71"/>
        <v>0</v>
      </c>
      <c r="G568" s="57">
        <f t="shared" si="72"/>
        <v>0</v>
      </c>
      <c r="H568" s="68">
        <v>2025</v>
      </c>
      <c r="I568" s="68" t="s">
        <v>40</v>
      </c>
      <c r="J568" s="68" t="s">
        <v>54</v>
      </c>
      <c r="K568" s="74">
        <v>1.5658999999999999E-2</v>
      </c>
      <c r="L568" s="68">
        <v>3</v>
      </c>
    </row>
    <row r="569" spans="1:12" x14ac:dyDescent="0.25">
      <c r="A569" s="53" t="str">
        <f t="shared" si="66"/>
        <v>2025AprIndian Rupee</v>
      </c>
      <c r="B569" s="57">
        <f t="shared" si="67"/>
        <v>0</v>
      </c>
      <c r="C569" s="57">
        <f t="shared" si="68"/>
        <v>0</v>
      </c>
      <c r="D569" s="57">
        <f t="shared" si="69"/>
        <v>0</v>
      </c>
      <c r="E569" s="57">
        <f t="shared" si="70"/>
        <v>0</v>
      </c>
      <c r="F569" s="57">
        <f t="shared" si="71"/>
        <v>0</v>
      </c>
      <c r="G569" s="57">
        <f t="shared" si="72"/>
        <v>0</v>
      </c>
      <c r="H569" s="68">
        <v>2025</v>
      </c>
      <c r="I569" s="68" t="s">
        <v>44</v>
      </c>
      <c r="J569" s="68" t="s">
        <v>54</v>
      </c>
      <c r="K569" s="74">
        <v>1.5359000000000001E-2</v>
      </c>
      <c r="L569" s="68">
        <v>4</v>
      </c>
    </row>
    <row r="570" spans="1:12" x14ac:dyDescent="0.25">
      <c r="A570" s="53" t="str">
        <f t="shared" si="66"/>
        <v>2025MayIndian Rupee</v>
      </c>
      <c r="B570" s="57">
        <f t="shared" si="67"/>
        <v>0</v>
      </c>
      <c r="C570" s="57">
        <f t="shared" si="68"/>
        <v>0</v>
      </c>
      <c r="D570" s="57">
        <f t="shared" si="69"/>
        <v>0</v>
      </c>
      <c r="E570" s="57">
        <f t="shared" si="70"/>
        <v>0</v>
      </c>
      <c r="F570" s="57">
        <f t="shared" si="71"/>
        <v>0</v>
      </c>
      <c r="G570" s="57">
        <f t="shared" si="72"/>
        <v>0</v>
      </c>
      <c r="H570" s="68">
        <v>2025</v>
      </c>
      <c r="I570" s="68" t="s">
        <v>48</v>
      </c>
      <c r="J570" s="68" t="s">
        <v>54</v>
      </c>
      <c r="K570" s="74">
        <v>1.5105E-2</v>
      </c>
      <c r="L570" s="68">
        <v>5</v>
      </c>
    </row>
    <row r="571" spans="1:12" x14ac:dyDescent="0.25">
      <c r="A571" s="53" t="str">
        <f t="shared" si="66"/>
        <v>2025JunIndian Rupee</v>
      </c>
      <c r="B571" s="57">
        <f t="shared" si="67"/>
        <v>0</v>
      </c>
      <c r="C571" s="57">
        <f t="shared" si="68"/>
        <v>0</v>
      </c>
      <c r="D571" s="57">
        <f t="shared" si="69"/>
        <v>0</v>
      </c>
      <c r="E571" s="57">
        <f t="shared" si="70"/>
        <v>0</v>
      </c>
      <c r="F571" s="57">
        <f t="shared" si="71"/>
        <v>0</v>
      </c>
      <c r="G571" s="57">
        <f t="shared" si="72"/>
        <v>0</v>
      </c>
      <c r="H571" s="68">
        <v>2025</v>
      </c>
      <c r="I571" s="68" t="s">
        <v>52</v>
      </c>
      <c r="J571" s="68" t="s">
        <v>54</v>
      </c>
      <c r="K571" s="74">
        <v>1.4926E-2</v>
      </c>
      <c r="L571" s="68">
        <v>6</v>
      </c>
    </row>
    <row r="572" spans="1:12" x14ac:dyDescent="0.25">
      <c r="A572" s="53" t="str">
        <f t="shared" si="66"/>
        <v>2025JulIndian Rupee</v>
      </c>
      <c r="B572" s="57">
        <f t="shared" si="67"/>
        <v>0</v>
      </c>
      <c r="C572" s="57">
        <f t="shared" si="68"/>
        <v>0</v>
      </c>
      <c r="D572" s="57">
        <f t="shared" si="69"/>
        <v>0</v>
      </c>
      <c r="E572" s="57">
        <f t="shared" si="70"/>
        <v>0</v>
      </c>
      <c r="F572" s="57">
        <f t="shared" si="71"/>
        <v>0</v>
      </c>
      <c r="G572" s="57">
        <f t="shared" si="72"/>
        <v>0</v>
      </c>
      <c r="H572" s="68">
        <v>2025</v>
      </c>
      <c r="I572" s="68" t="s">
        <v>56</v>
      </c>
      <c r="J572" s="68" t="s">
        <v>54</v>
      </c>
      <c r="K572" s="74">
        <v>1.4774000000000001E-2</v>
      </c>
      <c r="L572" s="68">
        <v>7</v>
      </c>
    </row>
    <row r="573" spans="1:12" x14ac:dyDescent="0.25">
      <c r="A573" s="53" t="str">
        <f t="shared" si="66"/>
        <v>2025AugIndian Rupee</v>
      </c>
      <c r="B573" s="57">
        <f t="shared" si="67"/>
        <v>0</v>
      </c>
      <c r="C573" s="57">
        <f t="shared" si="68"/>
        <v>0</v>
      </c>
      <c r="D573" s="57">
        <f t="shared" si="69"/>
        <v>0</v>
      </c>
      <c r="E573" s="57">
        <f t="shared" si="70"/>
        <v>0</v>
      </c>
      <c r="F573" s="57">
        <f t="shared" si="71"/>
        <v>0</v>
      </c>
      <c r="G573" s="57">
        <f t="shared" si="72"/>
        <v>0</v>
      </c>
      <c r="H573" s="68">
        <v>2025</v>
      </c>
      <c r="I573" s="68" t="s">
        <v>58</v>
      </c>
      <c r="J573" s="68" t="s">
        <v>54</v>
      </c>
      <c r="K573" s="74">
        <v>1.4629000000000001E-2</v>
      </c>
      <c r="L573" s="68">
        <v>8</v>
      </c>
    </row>
    <row r="574" spans="1:12" x14ac:dyDescent="0.25">
      <c r="A574" s="53" t="str">
        <f t="shared" si="66"/>
        <v>2025SepIndian Rupee</v>
      </c>
      <c r="B574" s="57">
        <f t="shared" si="67"/>
        <v>0</v>
      </c>
      <c r="C574" s="57">
        <f t="shared" si="68"/>
        <v>0</v>
      </c>
      <c r="D574" s="57">
        <f t="shared" si="69"/>
        <v>0</v>
      </c>
      <c r="E574" s="57">
        <f t="shared" si="70"/>
        <v>0</v>
      </c>
      <c r="F574" s="57">
        <f t="shared" si="71"/>
        <v>0</v>
      </c>
      <c r="G574" s="57">
        <f t="shared" si="72"/>
        <v>0</v>
      </c>
      <c r="H574" s="68">
        <v>2025</v>
      </c>
      <c r="I574" s="68" t="s">
        <v>60</v>
      </c>
      <c r="J574" s="68" t="s">
        <v>54</v>
      </c>
      <c r="K574" s="74">
        <v>1.4555E-2</v>
      </c>
      <c r="L574" s="68">
        <v>9</v>
      </c>
    </row>
    <row r="575" spans="1:12" x14ac:dyDescent="0.25">
      <c r="A575" s="53" t="str">
        <f t="shared" si="66"/>
        <v>2025OctIndian Rupee</v>
      </c>
      <c r="B575" s="57">
        <f t="shared" si="67"/>
        <v>0</v>
      </c>
      <c r="C575" s="57">
        <f t="shared" si="68"/>
        <v>0</v>
      </c>
      <c r="D575" s="57">
        <f t="shared" si="69"/>
        <v>0</v>
      </c>
      <c r="E575" s="57">
        <f t="shared" si="70"/>
        <v>0</v>
      </c>
      <c r="F575" s="57">
        <f t="shared" si="71"/>
        <v>0</v>
      </c>
      <c r="G575" s="57">
        <f t="shared" si="72"/>
        <v>0</v>
      </c>
      <c r="H575" s="68">
        <v>2025</v>
      </c>
      <c r="I575" s="68" t="s">
        <v>62</v>
      </c>
      <c r="J575" s="68" t="s">
        <v>54</v>
      </c>
      <c r="K575" s="74">
        <v>1.4672000000000001E-2</v>
      </c>
      <c r="L575" s="68">
        <v>10</v>
      </c>
    </row>
    <row r="576" spans="1:12" x14ac:dyDescent="0.25">
      <c r="A576" s="53" t="str">
        <f t="shared" si="66"/>
        <v>2025NovIndian Rupee</v>
      </c>
      <c r="B576" s="57">
        <f t="shared" si="67"/>
        <v>0</v>
      </c>
      <c r="C576" s="57">
        <f t="shared" si="68"/>
        <v>0</v>
      </c>
      <c r="D576" s="57">
        <f t="shared" si="69"/>
        <v>0</v>
      </c>
      <c r="E576" s="57">
        <f t="shared" si="70"/>
        <v>0</v>
      </c>
      <c r="F576" s="57">
        <f t="shared" si="71"/>
        <v>0</v>
      </c>
      <c r="G576" s="57">
        <f t="shared" si="72"/>
        <v>0</v>
      </c>
      <c r="H576" s="68">
        <v>2025</v>
      </c>
      <c r="I576" s="68" t="s">
        <v>65</v>
      </c>
      <c r="J576" s="68" t="s">
        <v>54</v>
      </c>
      <c r="K576" s="74">
        <v>1.4495000000000001E-2</v>
      </c>
      <c r="L576" s="68">
        <v>11</v>
      </c>
    </row>
    <row r="577" spans="1:12" x14ac:dyDescent="0.25">
      <c r="A577" s="53" t="str">
        <f t="shared" si="66"/>
        <v>2025DecIndian Rupee</v>
      </c>
      <c r="B577" s="57">
        <f t="shared" si="67"/>
        <v>0</v>
      </c>
      <c r="C577" s="57">
        <f t="shared" si="68"/>
        <v>0</v>
      </c>
      <c r="D577" s="57">
        <f t="shared" si="69"/>
        <v>0</v>
      </c>
      <c r="E577" s="57">
        <f t="shared" si="70"/>
        <v>0</v>
      </c>
      <c r="F577" s="57">
        <f t="shared" si="71"/>
        <v>0</v>
      </c>
      <c r="G577" s="57">
        <f t="shared" si="72"/>
        <v>0</v>
      </c>
      <c r="H577" s="68">
        <v>2025</v>
      </c>
      <c r="I577" s="68" t="s">
        <v>11</v>
      </c>
      <c r="J577" s="68" t="s">
        <v>54</v>
      </c>
      <c r="K577" s="74">
        <v>1.4287000000000001E-2</v>
      </c>
      <c r="L577" s="68">
        <v>12</v>
      </c>
    </row>
    <row r="578" spans="1:12" x14ac:dyDescent="0.25">
      <c r="A578" s="53" t="str">
        <f t="shared" ref="A578:A641" si="73">CONCATENATE(H578,I578,J578)</f>
        <v>2018JanIndonesian Rupiah</v>
      </c>
      <c r="B578" s="57">
        <f t="shared" ref="B578:B641" si="74">IF($N$8=A578,1,0)</f>
        <v>0</v>
      </c>
      <c r="C578" s="57">
        <f t="shared" si="68"/>
        <v>0</v>
      </c>
      <c r="D578" s="57">
        <f t="shared" si="69"/>
        <v>0</v>
      </c>
      <c r="E578" s="57">
        <f t="shared" si="70"/>
        <v>0</v>
      </c>
      <c r="F578" s="57">
        <f t="shared" si="71"/>
        <v>0</v>
      </c>
      <c r="G578" s="57">
        <f t="shared" si="72"/>
        <v>0</v>
      </c>
      <c r="H578" s="68">
        <v>2018</v>
      </c>
      <c r="I578" s="68" t="s">
        <v>8</v>
      </c>
      <c r="J578" s="68" t="s">
        <v>57</v>
      </c>
      <c r="K578" s="70">
        <v>9.7769999999999994E-5</v>
      </c>
      <c r="L578" s="68">
        <v>1</v>
      </c>
    </row>
    <row r="579" spans="1:12" x14ac:dyDescent="0.25">
      <c r="A579" s="53" t="str">
        <f t="shared" si="73"/>
        <v>2018FebIndonesian Rupiah</v>
      </c>
      <c r="B579" s="57">
        <f t="shared" si="74"/>
        <v>0</v>
      </c>
      <c r="C579" s="57">
        <f t="shared" si="68"/>
        <v>0</v>
      </c>
      <c r="D579" s="57">
        <f t="shared" si="69"/>
        <v>0</v>
      </c>
      <c r="E579" s="57">
        <f t="shared" si="70"/>
        <v>0</v>
      </c>
      <c r="F579" s="57">
        <f t="shared" si="71"/>
        <v>0</v>
      </c>
      <c r="G579" s="57">
        <f t="shared" si="72"/>
        <v>0</v>
      </c>
      <c r="H579" s="68">
        <v>2018</v>
      </c>
      <c r="I579" s="68" t="s">
        <v>36</v>
      </c>
      <c r="J579" s="68" t="s">
        <v>57</v>
      </c>
      <c r="K579" s="70">
        <v>9.6670000000000008E-5</v>
      </c>
      <c r="L579" s="68">
        <v>2</v>
      </c>
    </row>
    <row r="580" spans="1:12" x14ac:dyDescent="0.25">
      <c r="A580" s="53" t="str">
        <f t="shared" si="73"/>
        <v>2018MarIndonesian Rupiah</v>
      </c>
      <c r="B580" s="57">
        <f t="shared" si="74"/>
        <v>0</v>
      </c>
      <c r="C580" s="57">
        <f t="shared" ref="C580:C643" si="75">IF(A580=$N$10,1,0)</f>
        <v>0</v>
      </c>
      <c r="D580" s="57">
        <f t="shared" ref="D580:D643" si="76">SUM(B580:C580)</f>
        <v>0</v>
      </c>
      <c r="E580" s="57">
        <f t="shared" ref="E580:E643" si="77">IF(SUM(D580,E579)=1,1,0)</f>
        <v>0</v>
      </c>
      <c r="F580" s="57">
        <f t="shared" ref="F580:F643" si="78">MAX(D580:E580)</f>
        <v>0</v>
      </c>
      <c r="G580" s="57">
        <f t="shared" ref="G580:G643" si="79">IF(AND(F580=1,F579=1),G579+F580,F580)</f>
        <v>0</v>
      </c>
      <c r="H580" s="68">
        <v>2018</v>
      </c>
      <c r="I580" s="68" t="s">
        <v>40</v>
      </c>
      <c r="J580" s="68" t="s">
        <v>57</v>
      </c>
      <c r="K580" s="70">
        <v>9.5359999999999995E-5</v>
      </c>
      <c r="L580" s="68">
        <v>3</v>
      </c>
    </row>
    <row r="581" spans="1:12" x14ac:dyDescent="0.25">
      <c r="A581" s="53" t="str">
        <f t="shared" si="73"/>
        <v>2018AprIndonesian Rupiah</v>
      </c>
      <c r="B581" s="57">
        <f t="shared" si="74"/>
        <v>0</v>
      </c>
      <c r="C581" s="57">
        <f t="shared" si="75"/>
        <v>0</v>
      </c>
      <c r="D581" s="57">
        <f t="shared" si="76"/>
        <v>0</v>
      </c>
      <c r="E581" s="57">
        <f t="shared" si="77"/>
        <v>0</v>
      </c>
      <c r="F581" s="57">
        <f t="shared" si="78"/>
        <v>0</v>
      </c>
      <c r="G581" s="57">
        <f t="shared" si="79"/>
        <v>0</v>
      </c>
      <c r="H581" s="68">
        <v>2018</v>
      </c>
      <c r="I581" s="68" t="s">
        <v>44</v>
      </c>
      <c r="J581" s="68" t="s">
        <v>57</v>
      </c>
      <c r="K581" s="70">
        <v>9.5420000000000005E-5</v>
      </c>
      <c r="L581" s="68">
        <v>4</v>
      </c>
    </row>
    <row r="582" spans="1:12" x14ac:dyDescent="0.25">
      <c r="A582" s="53" t="str">
        <f t="shared" si="73"/>
        <v>2018MayIndonesian Rupiah</v>
      </c>
      <c r="B582" s="57">
        <f t="shared" si="74"/>
        <v>0</v>
      </c>
      <c r="C582" s="57">
        <f t="shared" si="75"/>
        <v>0</v>
      </c>
      <c r="D582" s="57">
        <f t="shared" si="76"/>
        <v>0</v>
      </c>
      <c r="E582" s="57">
        <f t="shared" si="77"/>
        <v>0</v>
      </c>
      <c r="F582" s="57">
        <f t="shared" si="78"/>
        <v>0</v>
      </c>
      <c r="G582" s="57">
        <f t="shared" si="79"/>
        <v>0</v>
      </c>
      <c r="H582" s="68">
        <v>2018</v>
      </c>
      <c r="I582" s="68" t="s">
        <v>48</v>
      </c>
      <c r="J582" s="68" t="s">
        <v>57</v>
      </c>
      <c r="K582" s="70">
        <v>9.6370000000000001E-5</v>
      </c>
      <c r="L582" s="68">
        <v>5</v>
      </c>
    </row>
    <row r="583" spans="1:12" x14ac:dyDescent="0.25">
      <c r="A583" s="53" t="str">
        <f t="shared" si="73"/>
        <v>2018JunIndonesian Rupiah</v>
      </c>
      <c r="B583" s="57">
        <f t="shared" si="74"/>
        <v>0</v>
      </c>
      <c r="C583" s="57">
        <f t="shared" si="75"/>
        <v>0</v>
      </c>
      <c r="D583" s="57">
        <f t="shared" si="76"/>
        <v>0</v>
      </c>
      <c r="E583" s="57">
        <f t="shared" si="77"/>
        <v>0</v>
      </c>
      <c r="F583" s="57">
        <f t="shared" si="78"/>
        <v>0</v>
      </c>
      <c r="G583" s="57">
        <f t="shared" si="79"/>
        <v>0</v>
      </c>
      <c r="H583" s="68">
        <v>2018</v>
      </c>
      <c r="I583" s="68" t="s">
        <v>52</v>
      </c>
      <c r="J583" s="68" t="s">
        <v>57</v>
      </c>
      <c r="K583" s="70">
        <v>9.4959999999999999E-5</v>
      </c>
      <c r="L583" s="68">
        <v>6</v>
      </c>
    </row>
    <row r="584" spans="1:12" x14ac:dyDescent="0.25">
      <c r="A584" s="53" t="str">
        <f t="shared" si="73"/>
        <v>2018JulIndonesian Rupiah</v>
      </c>
      <c r="B584" s="57">
        <f t="shared" si="74"/>
        <v>0</v>
      </c>
      <c r="C584" s="57">
        <f t="shared" si="75"/>
        <v>0</v>
      </c>
      <c r="D584" s="57">
        <f t="shared" si="76"/>
        <v>0</v>
      </c>
      <c r="E584" s="57">
        <f t="shared" si="77"/>
        <v>0</v>
      </c>
      <c r="F584" s="57">
        <f t="shared" si="78"/>
        <v>0</v>
      </c>
      <c r="G584" s="57">
        <f t="shared" si="79"/>
        <v>0</v>
      </c>
      <c r="H584" s="68">
        <v>2018</v>
      </c>
      <c r="I584" s="68" t="s">
        <v>56</v>
      </c>
      <c r="J584" s="68" t="s">
        <v>57</v>
      </c>
      <c r="K584" s="70">
        <v>9.4430000000000002E-5</v>
      </c>
      <c r="L584" s="68">
        <v>7</v>
      </c>
    </row>
    <row r="585" spans="1:12" x14ac:dyDescent="0.25">
      <c r="A585" s="53" t="str">
        <f t="shared" si="73"/>
        <v>2018AugIndonesian Rupiah</v>
      </c>
      <c r="B585" s="57">
        <f t="shared" si="74"/>
        <v>0</v>
      </c>
      <c r="C585" s="57">
        <f t="shared" si="75"/>
        <v>0</v>
      </c>
      <c r="D585" s="57">
        <f t="shared" si="76"/>
        <v>0</v>
      </c>
      <c r="E585" s="57">
        <f t="shared" si="77"/>
        <v>0</v>
      </c>
      <c r="F585" s="57">
        <f t="shared" si="78"/>
        <v>0</v>
      </c>
      <c r="G585" s="57">
        <f t="shared" si="79"/>
        <v>0</v>
      </c>
      <c r="H585" s="68">
        <v>2018</v>
      </c>
      <c r="I585" s="68" t="s">
        <v>58</v>
      </c>
      <c r="J585" s="68" t="s">
        <v>57</v>
      </c>
      <c r="K585" s="70">
        <v>9.2899999999999995E-5</v>
      </c>
      <c r="L585" s="68">
        <v>8</v>
      </c>
    </row>
    <row r="586" spans="1:12" x14ac:dyDescent="0.25">
      <c r="A586" s="53" t="str">
        <f t="shared" si="73"/>
        <v>2018SepIndonesian Rupiah</v>
      </c>
      <c r="B586" s="57">
        <f t="shared" si="74"/>
        <v>0</v>
      </c>
      <c r="C586" s="57">
        <f t="shared" si="75"/>
        <v>0</v>
      </c>
      <c r="D586" s="57">
        <f t="shared" si="76"/>
        <v>0</v>
      </c>
      <c r="E586" s="57">
        <f t="shared" si="77"/>
        <v>0</v>
      </c>
      <c r="F586" s="57">
        <f t="shared" si="78"/>
        <v>0</v>
      </c>
      <c r="G586" s="57">
        <f t="shared" si="79"/>
        <v>0</v>
      </c>
      <c r="H586" s="68">
        <v>2018</v>
      </c>
      <c r="I586" s="68" t="s">
        <v>60</v>
      </c>
      <c r="J586" s="68" t="s">
        <v>57</v>
      </c>
      <c r="K586" s="70">
        <v>9.1730000000000004E-5</v>
      </c>
      <c r="L586" s="68">
        <v>9</v>
      </c>
    </row>
    <row r="587" spans="1:12" x14ac:dyDescent="0.25">
      <c r="A587" s="53" t="str">
        <f t="shared" si="73"/>
        <v>2018OctIndonesian Rupiah</v>
      </c>
      <c r="B587" s="57">
        <f t="shared" si="74"/>
        <v>0</v>
      </c>
      <c r="C587" s="57">
        <f t="shared" si="75"/>
        <v>0</v>
      </c>
      <c r="D587" s="57">
        <f t="shared" si="76"/>
        <v>0</v>
      </c>
      <c r="E587" s="57">
        <f t="shared" si="77"/>
        <v>0</v>
      </c>
      <c r="F587" s="57">
        <f t="shared" si="78"/>
        <v>0</v>
      </c>
      <c r="G587" s="57">
        <f t="shared" si="79"/>
        <v>0</v>
      </c>
      <c r="H587" s="68">
        <v>2018</v>
      </c>
      <c r="I587" s="68" t="s">
        <v>62</v>
      </c>
      <c r="J587" s="68" t="s">
        <v>57</v>
      </c>
      <c r="K587" s="70">
        <v>9.109000000000001E-5</v>
      </c>
      <c r="L587" s="68">
        <v>10</v>
      </c>
    </row>
    <row r="588" spans="1:12" x14ac:dyDescent="0.25">
      <c r="A588" s="53" t="str">
        <f t="shared" si="73"/>
        <v>2018NovIndonesian Rupiah</v>
      </c>
      <c r="B588" s="57">
        <f t="shared" si="74"/>
        <v>0</v>
      </c>
      <c r="C588" s="57">
        <f t="shared" si="75"/>
        <v>0</v>
      </c>
      <c r="D588" s="57">
        <f t="shared" si="76"/>
        <v>0</v>
      </c>
      <c r="E588" s="57">
        <f t="shared" si="77"/>
        <v>0</v>
      </c>
      <c r="F588" s="57">
        <f t="shared" si="78"/>
        <v>0</v>
      </c>
      <c r="G588" s="57">
        <f t="shared" si="79"/>
        <v>0</v>
      </c>
      <c r="H588" s="68">
        <v>2018</v>
      </c>
      <c r="I588" s="68" t="s">
        <v>65</v>
      </c>
      <c r="J588" s="68" t="s">
        <v>57</v>
      </c>
      <c r="K588" s="70">
        <v>9.5860000000000007E-5</v>
      </c>
      <c r="L588" s="68">
        <v>11</v>
      </c>
    </row>
    <row r="589" spans="1:12" x14ac:dyDescent="0.25">
      <c r="A589" s="53" t="str">
        <f t="shared" si="73"/>
        <v>2018DecIndonesian Rupiah</v>
      </c>
      <c r="B589" s="57">
        <f t="shared" si="74"/>
        <v>0</v>
      </c>
      <c r="C589" s="57">
        <f t="shared" si="75"/>
        <v>0</v>
      </c>
      <c r="D589" s="57">
        <f t="shared" si="76"/>
        <v>0</v>
      </c>
      <c r="E589" s="57">
        <f t="shared" si="77"/>
        <v>0</v>
      </c>
      <c r="F589" s="57">
        <f t="shared" si="78"/>
        <v>0</v>
      </c>
      <c r="G589" s="57">
        <f t="shared" si="79"/>
        <v>0</v>
      </c>
      <c r="H589" s="68">
        <v>2018</v>
      </c>
      <c r="I589" s="68" t="s">
        <v>11</v>
      </c>
      <c r="J589" s="68" t="s">
        <v>57</v>
      </c>
      <c r="K589" s="70">
        <v>9.433E-5</v>
      </c>
      <c r="L589" s="68">
        <v>12</v>
      </c>
    </row>
    <row r="590" spans="1:12" x14ac:dyDescent="0.25">
      <c r="A590" s="53" t="str">
        <f t="shared" si="73"/>
        <v>2019JanIndonesian Rupiah</v>
      </c>
      <c r="B590" s="57">
        <f t="shared" si="74"/>
        <v>0</v>
      </c>
      <c r="C590" s="57">
        <f t="shared" si="75"/>
        <v>0</v>
      </c>
      <c r="D590" s="57">
        <f t="shared" si="76"/>
        <v>0</v>
      </c>
      <c r="E590" s="57">
        <f t="shared" si="77"/>
        <v>0</v>
      </c>
      <c r="F590" s="57">
        <f t="shared" si="78"/>
        <v>0</v>
      </c>
      <c r="G590" s="57">
        <f t="shared" si="79"/>
        <v>0</v>
      </c>
      <c r="H590" s="68">
        <v>2019</v>
      </c>
      <c r="I590" s="68" t="s">
        <v>8</v>
      </c>
      <c r="J590" s="68" t="s">
        <v>57</v>
      </c>
      <c r="K590" s="70">
        <v>9.5969999999999991E-5</v>
      </c>
      <c r="L590" s="68">
        <v>1</v>
      </c>
    </row>
    <row r="591" spans="1:12" x14ac:dyDescent="0.25">
      <c r="A591" s="53" t="str">
        <f t="shared" si="73"/>
        <v>2019FebIndonesian Rupiah</v>
      </c>
      <c r="B591" s="57">
        <f t="shared" si="74"/>
        <v>0</v>
      </c>
      <c r="C591" s="57">
        <f t="shared" si="75"/>
        <v>0</v>
      </c>
      <c r="D591" s="57">
        <f t="shared" si="76"/>
        <v>0</v>
      </c>
      <c r="E591" s="57">
        <f t="shared" si="77"/>
        <v>0</v>
      </c>
      <c r="F591" s="57">
        <f t="shared" si="78"/>
        <v>0</v>
      </c>
      <c r="G591" s="57">
        <f t="shared" si="79"/>
        <v>0</v>
      </c>
      <c r="H591" s="68">
        <v>2019</v>
      </c>
      <c r="I591" s="68" t="s">
        <v>36</v>
      </c>
      <c r="J591" s="68" t="s">
        <v>57</v>
      </c>
      <c r="K591" s="70">
        <v>9.5870000000000002E-5</v>
      </c>
      <c r="L591" s="68">
        <v>2</v>
      </c>
    </row>
    <row r="592" spans="1:12" x14ac:dyDescent="0.25">
      <c r="A592" s="53" t="str">
        <f t="shared" si="73"/>
        <v>2019MarIndonesian Rupiah</v>
      </c>
      <c r="B592" s="57">
        <f t="shared" si="74"/>
        <v>0</v>
      </c>
      <c r="C592" s="57">
        <f t="shared" si="75"/>
        <v>0</v>
      </c>
      <c r="D592" s="57">
        <f t="shared" si="76"/>
        <v>0</v>
      </c>
      <c r="E592" s="57">
        <f t="shared" si="77"/>
        <v>0</v>
      </c>
      <c r="F592" s="57">
        <f t="shared" si="78"/>
        <v>0</v>
      </c>
      <c r="G592" s="57">
        <f t="shared" si="79"/>
        <v>0</v>
      </c>
      <c r="H592" s="68">
        <v>2019</v>
      </c>
      <c r="I592" s="68" t="s">
        <v>40</v>
      </c>
      <c r="J592" s="68" t="s">
        <v>57</v>
      </c>
      <c r="K592" s="70">
        <v>9.5230000000000008E-5</v>
      </c>
      <c r="L592" s="68">
        <v>3</v>
      </c>
    </row>
    <row r="593" spans="1:12" x14ac:dyDescent="0.25">
      <c r="A593" s="53" t="str">
        <f t="shared" si="73"/>
        <v>2019AprIndonesian Rupiah</v>
      </c>
      <c r="B593" s="57">
        <f t="shared" si="74"/>
        <v>0</v>
      </c>
      <c r="C593" s="57">
        <f t="shared" si="75"/>
        <v>0</v>
      </c>
      <c r="D593" s="57">
        <f t="shared" si="76"/>
        <v>0</v>
      </c>
      <c r="E593" s="57">
        <f t="shared" si="77"/>
        <v>0</v>
      </c>
      <c r="F593" s="57">
        <f t="shared" si="78"/>
        <v>0</v>
      </c>
      <c r="G593" s="57">
        <f t="shared" si="79"/>
        <v>0</v>
      </c>
      <c r="H593" s="68">
        <v>2019</v>
      </c>
      <c r="I593" s="68" t="s">
        <v>44</v>
      </c>
      <c r="J593" s="68" t="s">
        <v>57</v>
      </c>
      <c r="K593" s="70">
        <v>9.5729999999999993E-5</v>
      </c>
      <c r="L593" s="68">
        <v>4</v>
      </c>
    </row>
    <row r="594" spans="1:12" x14ac:dyDescent="0.25">
      <c r="A594" s="53" t="str">
        <f t="shared" si="73"/>
        <v>2019MayIndonesian Rupiah</v>
      </c>
      <c r="B594" s="57">
        <f t="shared" si="74"/>
        <v>0</v>
      </c>
      <c r="C594" s="57">
        <f t="shared" si="75"/>
        <v>0</v>
      </c>
      <c r="D594" s="57">
        <f t="shared" si="76"/>
        <v>0</v>
      </c>
      <c r="E594" s="57">
        <f t="shared" si="77"/>
        <v>0</v>
      </c>
      <c r="F594" s="57">
        <f t="shared" si="78"/>
        <v>0</v>
      </c>
      <c r="G594" s="57">
        <f t="shared" si="79"/>
        <v>0</v>
      </c>
      <c r="H594" s="68">
        <v>2019</v>
      </c>
      <c r="I594" s="68" t="s">
        <v>48</v>
      </c>
      <c r="J594" s="68" t="s">
        <v>57</v>
      </c>
      <c r="K594" s="70">
        <v>9.5890000000000005E-5</v>
      </c>
      <c r="L594" s="68">
        <v>5</v>
      </c>
    </row>
    <row r="595" spans="1:12" x14ac:dyDescent="0.25">
      <c r="A595" s="53" t="str">
        <f t="shared" si="73"/>
        <v>2019JunIndonesian Rupiah</v>
      </c>
      <c r="B595" s="57">
        <f t="shared" si="74"/>
        <v>0</v>
      </c>
      <c r="C595" s="57">
        <f t="shared" si="75"/>
        <v>0</v>
      </c>
      <c r="D595" s="57">
        <f t="shared" si="76"/>
        <v>0</v>
      </c>
      <c r="E595" s="57">
        <f t="shared" si="77"/>
        <v>0</v>
      </c>
      <c r="F595" s="57">
        <f t="shared" si="78"/>
        <v>0</v>
      </c>
      <c r="G595" s="57">
        <f t="shared" si="79"/>
        <v>0</v>
      </c>
      <c r="H595" s="68">
        <v>2019</v>
      </c>
      <c r="I595" s="68" t="s">
        <v>52</v>
      </c>
      <c r="J595" s="68" t="s">
        <v>57</v>
      </c>
      <c r="K595" s="70">
        <v>9.5729999999999993E-5</v>
      </c>
      <c r="L595" s="68">
        <v>6</v>
      </c>
    </row>
    <row r="596" spans="1:12" x14ac:dyDescent="0.25">
      <c r="A596" s="53" t="str">
        <f t="shared" si="73"/>
        <v>2019JulIndonesian Rupiah</v>
      </c>
      <c r="B596" s="57">
        <f t="shared" si="74"/>
        <v>0</v>
      </c>
      <c r="C596" s="57">
        <f t="shared" si="75"/>
        <v>0</v>
      </c>
      <c r="D596" s="57">
        <f t="shared" si="76"/>
        <v>0</v>
      </c>
      <c r="E596" s="57">
        <f t="shared" si="77"/>
        <v>0</v>
      </c>
      <c r="F596" s="57">
        <f t="shared" si="78"/>
        <v>0</v>
      </c>
      <c r="G596" s="57">
        <f t="shared" si="79"/>
        <v>0</v>
      </c>
      <c r="H596" s="68">
        <v>2019</v>
      </c>
      <c r="I596" s="68" t="s">
        <v>56</v>
      </c>
      <c r="J596" s="68" t="s">
        <v>57</v>
      </c>
      <c r="K596" s="70">
        <v>9.7709999999999998E-5</v>
      </c>
      <c r="L596" s="68">
        <v>7</v>
      </c>
    </row>
    <row r="597" spans="1:12" x14ac:dyDescent="0.25">
      <c r="A597" s="53" t="str">
        <f t="shared" si="73"/>
        <v>2019AugIndonesian Rupiah</v>
      </c>
      <c r="B597" s="57">
        <f t="shared" si="74"/>
        <v>0</v>
      </c>
      <c r="C597" s="57">
        <f t="shared" si="75"/>
        <v>0</v>
      </c>
      <c r="D597" s="57">
        <f t="shared" si="76"/>
        <v>0</v>
      </c>
      <c r="E597" s="57">
        <f t="shared" si="77"/>
        <v>0</v>
      </c>
      <c r="F597" s="57">
        <f t="shared" si="78"/>
        <v>0</v>
      </c>
      <c r="G597" s="57">
        <f t="shared" si="79"/>
        <v>0</v>
      </c>
      <c r="H597" s="68">
        <v>2019</v>
      </c>
      <c r="I597" s="68" t="s">
        <v>58</v>
      </c>
      <c r="J597" s="68" t="s">
        <v>57</v>
      </c>
      <c r="K597" s="70">
        <v>9.7610000000000009E-5</v>
      </c>
      <c r="L597" s="68">
        <v>8</v>
      </c>
    </row>
    <row r="598" spans="1:12" x14ac:dyDescent="0.25">
      <c r="A598" s="53" t="str">
        <f t="shared" si="73"/>
        <v>2019SepIndonesian Rupiah</v>
      </c>
      <c r="B598" s="57">
        <f t="shared" si="74"/>
        <v>0</v>
      </c>
      <c r="C598" s="57">
        <f t="shared" si="75"/>
        <v>0</v>
      </c>
      <c r="D598" s="57">
        <f t="shared" si="76"/>
        <v>0</v>
      </c>
      <c r="E598" s="57">
        <f t="shared" si="77"/>
        <v>0</v>
      </c>
      <c r="F598" s="57">
        <f t="shared" si="78"/>
        <v>0</v>
      </c>
      <c r="G598" s="57">
        <f t="shared" si="79"/>
        <v>0</v>
      </c>
      <c r="H598" s="68">
        <v>2019</v>
      </c>
      <c r="I598" s="68" t="s">
        <v>60</v>
      </c>
      <c r="J598" s="68" t="s">
        <v>57</v>
      </c>
      <c r="K598" s="70">
        <v>9.7449999999999997E-5</v>
      </c>
      <c r="L598" s="68">
        <v>9</v>
      </c>
    </row>
    <row r="599" spans="1:12" x14ac:dyDescent="0.25">
      <c r="A599" s="53" t="str">
        <f t="shared" si="73"/>
        <v>2019OctIndonesian Rupiah</v>
      </c>
      <c r="B599" s="57">
        <f t="shared" si="74"/>
        <v>0</v>
      </c>
      <c r="C599" s="57">
        <f t="shared" si="75"/>
        <v>0</v>
      </c>
      <c r="D599" s="57">
        <f t="shared" si="76"/>
        <v>0</v>
      </c>
      <c r="E599" s="57">
        <f t="shared" si="77"/>
        <v>0</v>
      </c>
      <c r="F599" s="57">
        <f t="shared" si="78"/>
        <v>0</v>
      </c>
      <c r="G599" s="57">
        <f t="shared" si="79"/>
        <v>0</v>
      </c>
      <c r="H599" s="68">
        <v>2019</v>
      </c>
      <c r="I599" s="68" t="s">
        <v>62</v>
      </c>
      <c r="J599" s="68" t="s">
        <v>57</v>
      </c>
      <c r="K599" s="70">
        <v>9.7090000000000007E-5</v>
      </c>
      <c r="L599" s="68">
        <v>10</v>
      </c>
    </row>
    <row r="600" spans="1:12" x14ac:dyDescent="0.25">
      <c r="A600" s="53" t="str">
        <f t="shared" si="73"/>
        <v>2019NovIndonesian Rupiah</v>
      </c>
      <c r="B600" s="57">
        <f t="shared" si="74"/>
        <v>0</v>
      </c>
      <c r="C600" s="57">
        <f t="shared" si="75"/>
        <v>0</v>
      </c>
      <c r="D600" s="57">
        <f t="shared" si="76"/>
        <v>0</v>
      </c>
      <c r="E600" s="57">
        <f t="shared" si="77"/>
        <v>0</v>
      </c>
      <c r="F600" s="57">
        <f t="shared" si="78"/>
        <v>0</v>
      </c>
      <c r="G600" s="57">
        <f t="shared" si="79"/>
        <v>0</v>
      </c>
      <c r="H600" s="68">
        <v>2019</v>
      </c>
      <c r="I600" s="68" t="s">
        <v>65</v>
      </c>
      <c r="J600" s="68" t="s">
        <v>57</v>
      </c>
      <c r="K600" s="70">
        <v>9.6860000000000004E-5</v>
      </c>
      <c r="L600" s="68">
        <v>11</v>
      </c>
    </row>
    <row r="601" spans="1:12" x14ac:dyDescent="0.25">
      <c r="A601" s="53" t="str">
        <f t="shared" si="73"/>
        <v>2019DecIndonesian Rupiah</v>
      </c>
      <c r="B601" s="57">
        <f t="shared" si="74"/>
        <v>0</v>
      </c>
      <c r="C601" s="57">
        <f t="shared" si="75"/>
        <v>0</v>
      </c>
      <c r="D601" s="57">
        <f t="shared" si="76"/>
        <v>0</v>
      </c>
      <c r="E601" s="57">
        <f t="shared" si="77"/>
        <v>0</v>
      </c>
      <c r="F601" s="57">
        <f t="shared" si="78"/>
        <v>0</v>
      </c>
      <c r="G601" s="57">
        <f t="shared" si="79"/>
        <v>0</v>
      </c>
      <c r="H601" s="68">
        <v>2019</v>
      </c>
      <c r="I601" s="68" t="s">
        <v>11</v>
      </c>
      <c r="J601" s="68" t="s">
        <v>57</v>
      </c>
      <c r="K601" s="70">
        <v>9.7009999999999994E-5</v>
      </c>
      <c r="L601" s="68">
        <v>12</v>
      </c>
    </row>
    <row r="602" spans="1:12" x14ac:dyDescent="0.25">
      <c r="A602" s="53" t="str">
        <f t="shared" si="73"/>
        <v>2020JanIndonesian Rupiah</v>
      </c>
      <c r="B602" s="57">
        <f t="shared" si="74"/>
        <v>0</v>
      </c>
      <c r="C602" s="57">
        <f t="shared" si="75"/>
        <v>0</v>
      </c>
      <c r="D602" s="57">
        <f t="shared" si="76"/>
        <v>0</v>
      </c>
      <c r="E602" s="57">
        <f t="shared" si="77"/>
        <v>0</v>
      </c>
      <c r="F602" s="57">
        <f t="shared" si="78"/>
        <v>0</v>
      </c>
      <c r="G602" s="57">
        <f t="shared" si="79"/>
        <v>0</v>
      </c>
      <c r="H602" s="68">
        <v>2020</v>
      </c>
      <c r="I602" s="68" t="s">
        <v>8</v>
      </c>
      <c r="J602" s="68" t="s">
        <v>57</v>
      </c>
      <c r="K602" s="74">
        <v>9.9740000000000004E-5</v>
      </c>
      <c r="L602" s="68">
        <v>1</v>
      </c>
    </row>
    <row r="603" spans="1:12" x14ac:dyDescent="0.25">
      <c r="A603" s="53" t="str">
        <f t="shared" si="73"/>
        <v>2020FebIndonesian Rupiah</v>
      </c>
      <c r="B603" s="57">
        <f t="shared" si="74"/>
        <v>0</v>
      </c>
      <c r="C603" s="57">
        <f t="shared" si="75"/>
        <v>0</v>
      </c>
      <c r="D603" s="57">
        <f t="shared" si="76"/>
        <v>0</v>
      </c>
      <c r="E603" s="57">
        <f t="shared" si="77"/>
        <v>0</v>
      </c>
      <c r="F603" s="57">
        <f t="shared" si="78"/>
        <v>0</v>
      </c>
      <c r="G603" s="57">
        <f t="shared" si="79"/>
        <v>0</v>
      </c>
      <c r="H603" s="68">
        <v>2020</v>
      </c>
      <c r="I603" s="68" t="s">
        <v>36</v>
      </c>
      <c r="J603" s="68" t="s">
        <v>57</v>
      </c>
      <c r="K603" s="74">
        <v>9.8840000000000009E-5</v>
      </c>
      <c r="L603" s="68">
        <v>2</v>
      </c>
    </row>
    <row r="604" spans="1:12" x14ac:dyDescent="0.25">
      <c r="A604" s="53" t="str">
        <f t="shared" si="73"/>
        <v>2020MarIndonesian Rupiah</v>
      </c>
      <c r="B604" s="57">
        <f t="shared" si="74"/>
        <v>0</v>
      </c>
      <c r="C604" s="57">
        <f t="shared" si="75"/>
        <v>0</v>
      </c>
      <c r="D604" s="57">
        <f t="shared" si="76"/>
        <v>0</v>
      </c>
      <c r="E604" s="57">
        <f t="shared" si="77"/>
        <v>0</v>
      </c>
      <c r="F604" s="57">
        <f t="shared" si="78"/>
        <v>0</v>
      </c>
      <c r="G604" s="57">
        <f t="shared" si="79"/>
        <v>0</v>
      </c>
      <c r="H604" s="68">
        <v>2020</v>
      </c>
      <c r="I604" s="68" t="s">
        <v>40</v>
      </c>
      <c r="J604" s="68" t="s">
        <v>57</v>
      </c>
      <c r="K604" s="74">
        <v>8.7189999999999997E-5</v>
      </c>
      <c r="L604" s="68">
        <v>3</v>
      </c>
    </row>
    <row r="605" spans="1:12" x14ac:dyDescent="0.25">
      <c r="A605" s="53" t="str">
        <f t="shared" si="73"/>
        <v>2020AprIndonesian Rupiah</v>
      </c>
      <c r="B605" s="57">
        <f t="shared" si="74"/>
        <v>0</v>
      </c>
      <c r="C605" s="57">
        <f t="shared" si="75"/>
        <v>0</v>
      </c>
      <c r="D605" s="57">
        <f t="shared" si="76"/>
        <v>0</v>
      </c>
      <c r="E605" s="57">
        <f t="shared" si="77"/>
        <v>0</v>
      </c>
      <c r="F605" s="57">
        <f t="shared" si="78"/>
        <v>0</v>
      </c>
      <c r="G605" s="57">
        <f t="shared" si="79"/>
        <v>0</v>
      </c>
      <c r="H605" s="68">
        <v>2020</v>
      </c>
      <c r="I605" s="68" t="s">
        <v>44</v>
      </c>
      <c r="J605" s="68" t="s">
        <v>57</v>
      </c>
      <c r="K605" s="74">
        <v>9.4649999999999997E-5</v>
      </c>
      <c r="L605" s="68">
        <v>4</v>
      </c>
    </row>
    <row r="606" spans="1:12" x14ac:dyDescent="0.25">
      <c r="A606" s="53" t="str">
        <f t="shared" si="73"/>
        <v>2020MayIndonesian Rupiah</v>
      </c>
      <c r="B606" s="57">
        <f t="shared" si="74"/>
        <v>0</v>
      </c>
      <c r="C606" s="57">
        <f t="shared" si="75"/>
        <v>0</v>
      </c>
      <c r="D606" s="57">
        <f t="shared" si="76"/>
        <v>0</v>
      </c>
      <c r="E606" s="57">
        <f t="shared" si="77"/>
        <v>0</v>
      </c>
      <c r="F606" s="57">
        <f t="shared" si="78"/>
        <v>0</v>
      </c>
      <c r="G606" s="57">
        <f t="shared" si="79"/>
        <v>0</v>
      </c>
      <c r="H606" s="68">
        <v>2020</v>
      </c>
      <c r="I606" s="68" t="s">
        <v>48</v>
      </c>
      <c r="J606" s="68" t="s">
        <v>57</v>
      </c>
      <c r="K606" s="70">
        <v>9.6329999999999994E-5</v>
      </c>
      <c r="L606" s="68">
        <v>5</v>
      </c>
    </row>
    <row r="607" spans="1:12" x14ac:dyDescent="0.25">
      <c r="A607" s="53" t="str">
        <f t="shared" si="73"/>
        <v>2020JunIndonesian Rupiah</v>
      </c>
      <c r="B607" s="57">
        <f t="shared" si="74"/>
        <v>0</v>
      </c>
      <c r="C607" s="57">
        <f t="shared" si="75"/>
        <v>0</v>
      </c>
      <c r="D607" s="57">
        <f t="shared" si="76"/>
        <v>0</v>
      </c>
      <c r="E607" s="57">
        <f t="shared" si="77"/>
        <v>0</v>
      </c>
      <c r="F607" s="57">
        <f t="shared" si="78"/>
        <v>0</v>
      </c>
      <c r="G607" s="57">
        <f t="shared" si="79"/>
        <v>0</v>
      </c>
      <c r="H607" s="68">
        <v>2020</v>
      </c>
      <c r="I607" s="68" t="s">
        <v>52</v>
      </c>
      <c r="J607" s="68" t="s">
        <v>57</v>
      </c>
      <c r="K607" s="74">
        <v>9.7529999999999996E-5</v>
      </c>
      <c r="L607" s="68">
        <v>6</v>
      </c>
    </row>
    <row r="608" spans="1:12" x14ac:dyDescent="0.25">
      <c r="A608" s="53" t="str">
        <f t="shared" si="73"/>
        <v>2020JulIndonesian Rupiah</v>
      </c>
      <c r="B608" s="57">
        <f t="shared" si="74"/>
        <v>0</v>
      </c>
      <c r="C608" s="57">
        <f t="shared" si="75"/>
        <v>0</v>
      </c>
      <c r="D608" s="57">
        <f t="shared" si="76"/>
        <v>0</v>
      </c>
      <c r="E608" s="57">
        <f t="shared" si="77"/>
        <v>0</v>
      </c>
      <c r="F608" s="57">
        <f t="shared" si="78"/>
        <v>0</v>
      </c>
      <c r="G608" s="57">
        <f t="shared" si="79"/>
        <v>0</v>
      </c>
      <c r="H608" s="68">
        <v>2020</v>
      </c>
      <c r="I608" s="68" t="s">
        <v>56</v>
      </c>
      <c r="J608" s="68" t="s">
        <v>57</v>
      </c>
      <c r="K608" s="70">
        <v>9.412E-5</v>
      </c>
      <c r="L608" s="68">
        <v>7</v>
      </c>
    </row>
    <row r="609" spans="1:12" x14ac:dyDescent="0.25">
      <c r="A609" s="53" t="str">
        <f t="shared" si="73"/>
        <v>2020AugIndonesian Rupiah</v>
      </c>
      <c r="B609" s="57">
        <f t="shared" si="74"/>
        <v>0</v>
      </c>
      <c r="C609" s="57">
        <f t="shared" si="75"/>
        <v>0</v>
      </c>
      <c r="D609" s="57">
        <f t="shared" si="76"/>
        <v>0</v>
      </c>
      <c r="E609" s="57">
        <f t="shared" si="77"/>
        <v>0</v>
      </c>
      <c r="F609" s="57">
        <f t="shared" si="78"/>
        <v>0</v>
      </c>
      <c r="G609" s="57">
        <f t="shared" si="79"/>
        <v>0</v>
      </c>
      <c r="H609" s="68">
        <v>2020</v>
      </c>
      <c r="I609" s="68" t="s">
        <v>58</v>
      </c>
      <c r="J609" s="68" t="s">
        <v>57</v>
      </c>
      <c r="K609" s="70">
        <v>9.3389999999999999E-5</v>
      </c>
      <c r="L609" s="68">
        <v>8</v>
      </c>
    </row>
    <row r="610" spans="1:12" x14ac:dyDescent="0.25">
      <c r="A610" s="53" t="str">
        <f t="shared" si="73"/>
        <v>2020SepIndonesian Rupiah</v>
      </c>
      <c r="B610" s="57">
        <f t="shared" si="74"/>
        <v>0</v>
      </c>
      <c r="C610" s="57">
        <f t="shared" si="75"/>
        <v>0</v>
      </c>
      <c r="D610" s="57">
        <f t="shared" si="76"/>
        <v>0</v>
      </c>
      <c r="E610" s="57">
        <f t="shared" si="77"/>
        <v>0</v>
      </c>
      <c r="F610" s="57">
        <f t="shared" si="78"/>
        <v>0</v>
      </c>
      <c r="G610" s="57">
        <f t="shared" si="79"/>
        <v>0</v>
      </c>
      <c r="H610" s="68">
        <v>2020</v>
      </c>
      <c r="I610" s="68" t="s">
        <v>60</v>
      </c>
      <c r="J610" s="68" t="s">
        <v>57</v>
      </c>
      <c r="K610" s="70">
        <v>9.1940000000000004E-5</v>
      </c>
      <c r="L610" s="68">
        <v>9</v>
      </c>
    </row>
    <row r="611" spans="1:12" x14ac:dyDescent="0.25">
      <c r="A611" s="53" t="str">
        <f t="shared" si="73"/>
        <v>2020OctIndonesian Rupiah</v>
      </c>
      <c r="B611" s="57">
        <f t="shared" si="74"/>
        <v>0</v>
      </c>
      <c r="C611" s="57">
        <f t="shared" si="75"/>
        <v>0</v>
      </c>
      <c r="D611" s="57">
        <f t="shared" si="76"/>
        <v>0</v>
      </c>
      <c r="E611" s="57">
        <f t="shared" si="77"/>
        <v>0</v>
      </c>
      <c r="F611" s="57">
        <f t="shared" si="78"/>
        <v>0</v>
      </c>
      <c r="G611" s="57">
        <f t="shared" si="79"/>
        <v>0</v>
      </c>
      <c r="H611" s="68">
        <v>2020</v>
      </c>
      <c r="I611" s="68" t="s">
        <v>62</v>
      </c>
      <c r="J611" s="68" t="s">
        <v>57</v>
      </c>
      <c r="K611" s="70">
        <v>9.3240000000000009E-5</v>
      </c>
      <c r="L611" s="68">
        <v>10</v>
      </c>
    </row>
    <row r="612" spans="1:12" x14ac:dyDescent="0.25">
      <c r="A612" s="53" t="str">
        <f t="shared" si="73"/>
        <v>2020NovIndonesian Rupiah</v>
      </c>
      <c r="B612" s="57">
        <f t="shared" si="74"/>
        <v>0</v>
      </c>
      <c r="C612" s="57">
        <f t="shared" si="75"/>
        <v>0</v>
      </c>
      <c r="D612" s="57">
        <f t="shared" si="76"/>
        <v>0</v>
      </c>
      <c r="E612" s="57">
        <f t="shared" si="77"/>
        <v>0</v>
      </c>
      <c r="F612" s="57">
        <f t="shared" si="78"/>
        <v>0</v>
      </c>
      <c r="G612" s="57">
        <f t="shared" si="79"/>
        <v>0</v>
      </c>
      <c r="H612" s="68">
        <v>2020</v>
      </c>
      <c r="I612" s="68" t="s">
        <v>65</v>
      </c>
      <c r="J612" s="68" t="s">
        <v>57</v>
      </c>
      <c r="K612" s="70">
        <v>9.4809999999999995E-5</v>
      </c>
      <c r="L612" s="68">
        <v>11</v>
      </c>
    </row>
    <row r="613" spans="1:12" x14ac:dyDescent="0.25">
      <c r="A613" s="53" t="str">
        <f t="shared" si="73"/>
        <v>2020DecIndonesian Rupiah</v>
      </c>
      <c r="B613" s="57">
        <f t="shared" si="74"/>
        <v>0</v>
      </c>
      <c r="C613" s="57">
        <f t="shared" si="75"/>
        <v>0</v>
      </c>
      <c r="D613" s="57">
        <f t="shared" si="76"/>
        <v>0</v>
      </c>
      <c r="E613" s="57">
        <f t="shared" si="77"/>
        <v>0</v>
      </c>
      <c r="F613" s="57">
        <f t="shared" si="78"/>
        <v>0</v>
      </c>
      <c r="G613" s="57">
        <f t="shared" si="79"/>
        <v>0</v>
      </c>
      <c r="H613" s="68">
        <v>2020</v>
      </c>
      <c r="I613" s="68" t="s">
        <v>11</v>
      </c>
      <c r="J613" s="68" t="s">
        <v>57</v>
      </c>
      <c r="K613" s="70">
        <v>9.4099999999999997E-5</v>
      </c>
      <c r="L613" s="68">
        <v>12</v>
      </c>
    </row>
    <row r="614" spans="1:12" x14ac:dyDescent="0.25">
      <c r="A614" s="53" t="str">
        <f t="shared" si="73"/>
        <v>2021JanIndonesian Rupiah</v>
      </c>
      <c r="B614" s="57">
        <f t="shared" si="74"/>
        <v>0</v>
      </c>
      <c r="C614" s="57">
        <f t="shared" si="75"/>
        <v>0</v>
      </c>
      <c r="D614" s="57">
        <f t="shared" si="76"/>
        <v>0</v>
      </c>
      <c r="E614" s="57">
        <f t="shared" si="77"/>
        <v>0</v>
      </c>
      <c r="F614" s="57">
        <f t="shared" si="78"/>
        <v>0</v>
      </c>
      <c r="G614" s="57">
        <f t="shared" si="79"/>
        <v>0</v>
      </c>
      <c r="H614" s="68">
        <v>2021</v>
      </c>
      <c r="I614" s="68" t="s">
        <v>8</v>
      </c>
      <c r="J614" s="68" t="s">
        <v>57</v>
      </c>
      <c r="K614" s="75">
        <v>9.4750000000000013E-5</v>
      </c>
      <c r="L614" s="68">
        <v>1</v>
      </c>
    </row>
    <row r="615" spans="1:12" x14ac:dyDescent="0.25">
      <c r="A615" s="53" t="str">
        <f t="shared" si="73"/>
        <v>2021FebIndonesian Rupiah</v>
      </c>
      <c r="B615" s="57">
        <f t="shared" si="74"/>
        <v>0</v>
      </c>
      <c r="C615" s="57">
        <f t="shared" si="75"/>
        <v>0</v>
      </c>
      <c r="D615" s="57">
        <f t="shared" si="76"/>
        <v>0</v>
      </c>
      <c r="E615" s="57">
        <f t="shared" si="77"/>
        <v>0</v>
      </c>
      <c r="F615" s="57">
        <f t="shared" si="78"/>
        <v>0</v>
      </c>
      <c r="G615" s="57">
        <f t="shared" si="79"/>
        <v>0</v>
      </c>
      <c r="H615" s="68">
        <v>2021</v>
      </c>
      <c r="I615" s="68" t="s">
        <v>36</v>
      </c>
      <c r="J615" s="68" t="s">
        <v>57</v>
      </c>
      <c r="K615" s="75">
        <v>9.323E-5</v>
      </c>
      <c r="L615" s="68">
        <v>2</v>
      </c>
    </row>
    <row r="616" spans="1:12" x14ac:dyDescent="0.25">
      <c r="A616" s="53" t="str">
        <f t="shared" si="73"/>
        <v>2021MarIndonesian Rupiah</v>
      </c>
      <c r="B616" s="57">
        <f t="shared" si="74"/>
        <v>0</v>
      </c>
      <c r="C616" s="57">
        <f t="shared" si="75"/>
        <v>0</v>
      </c>
      <c r="D616" s="57">
        <f t="shared" si="76"/>
        <v>0</v>
      </c>
      <c r="E616" s="57">
        <f t="shared" si="77"/>
        <v>0</v>
      </c>
      <c r="F616" s="57">
        <f t="shared" si="78"/>
        <v>0</v>
      </c>
      <c r="G616" s="57">
        <f t="shared" si="79"/>
        <v>0</v>
      </c>
      <c r="H616" s="68">
        <v>2021</v>
      </c>
      <c r="I616" s="68" t="s">
        <v>40</v>
      </c>
      <c r="J616" s="68" t="s">
        <v>57</v>
      </c>
      <c r="K616" s="75">
        <v>9.2490000000000004E-5</v>
      </c>
      <c r="L616" s="68">
        <v>3</v>
      </c>
    </row>
    <row r="617" spans="1:12" x14ac:dyDescent="0.25">
      <c r="A617" s="53" t="str">
        <f t="shared" si="73"/>
        <v>2021AprIndonesian Rupiah</v>
      </c>
      <c r="B617" s="57">
        <f t="shared" si="74"/>
        <v>0</v>
      </c>
      <c r="C617" s="57">
        <f t="shared" si="75"/>
        <v>0</v>
      </c>
      <c r="D617" s="57">
        <f t="shared" si="76"/>
        <v>0</v>
      </c>
      <c r="E617" s="57">
        <f t="shared" si="77"/>
        <v>0</v>
      </c>
      <c r="F617" s="57">
        <f t="shared" si="78"/>
        <v>0</v>
      </c>
      <c r="G617" s="57">
        <f t="shared" si="79"/>
        <v>0</v>
      </c>
      <c r="H617" s="68">
        <v>2021</v>
      </c>
      <c r="I617" s="68" t="s">
        <v>44</v>
      </c>
      <c r="J617" s="68" t="s">
        <v>57</v>
      </c>
      <c r="K617" s="75">
        <v>9.1750000000000008E-5</v>
      </c>
      <c r="L617" s="68">
        <v>4</v>
      </c>
    </row>
    <row r="618" spans="1:12" x14ac:dyDescent="0.25">
      <c r="A618" s="53" t="str">
        <f t="shared" si="73"/>
        <v>2021MayIndonesian Rupiah</v>
      </c>
      <c r="B618" s="57">
        <f t="shared" si="74"/>
        <v>0</v>
      </c>
      <c r="C618" s="57">
        <f t="shared" si="75"/>
        <v>0</v>
      </c>
      <c r="D618" s="57">
        <f t="shared" si="76"/>
        <v>0</v>
      </c>
      <c r="E618" s="57">
        <f t="shared" si="77"/>
        <v>0</v>
      </c>
      <c r="F618" s="57">
        <f t="shared" si="78"/>
        <v>0</v>
      </c>
      <c r="G618" s="57">
        <f t="shared" si="79"/>
        <v>0</v>
      </c>
      <c r="H618" s="68">
        <v>2021</v>
      </c>
      <c r="I618" s="68" t="s">
        <v>48</v>
      </c>
      <c r="J618" s="68" t="s">
        <v>57</v>
      </c>
      <c r="K618" s="75">
        <v>9.2540000000000005E-5</v>
      </c>
      <c r="L618" s="68">
        <v>5</v>
      </c>
    </row>
    <row r="619" spans="1:12" x14ac:dyDescent="0.25">
      <c r="A619" s="53" t="str">
        <f t="shared" si="73"/>
        <v>2021JunIndonesian Rupiah</v>
      </c>
      <c r="B619" s="57">
        <f t="shared" si="74"/>
        <v>0</v>
      </c>
      <c r="C619" s="57">
        <f t="shared" si="75"/>
        <v>0</v>
      </c>
      <c r="D619" s="57">
        <f t="shared" si="76"/>
        <v>0</v>
      </c>
      <c r="E619" s="57">
        <f t="shared" si="77"/>
        <v>0</v>
      </c>
      <c r="F619" s="57">
        <f t="shared" si="78"/>
        <v>0</v>
      </c>
      <c r="G619" s="57">
        <f t="shared" si="79"/>
        <v>0</v>
      </c>
      <c r="H619" s="68">
        <v>2021</v>
      </c>
      <c r="I619" s="68" t="s">
        <v>52</v>
      </c>
      <c r="J619" s="68" t="s">
        <v>57</v>
      </c>
      <c r="K619" s="75">
        <v>9.2510000000000007E-5</v>
      </c>
      <c r="L619" s="68">
        <v>6</v>
      </c>
    </row>
    <row r="620" spans="1:12" x14ac:dyDescent="0.25">
      <c r="A620" s="53" t="str">
        <f t="shared" si="73"/>
        <v>2021JulIndonesian Rupiah</v>
      </c>
      <c r="B620" s="57">
        <f t="shared" si="74"/>
        <v>0</v>
      </c>
      <c r="C620" s="57">
        <f t="shared" si="75"/>
        <v>0</v>
      </c>
      <c r="D620" s="57">
        <f t="shared" si="76"/>
        <v>0</v>
      </c>
      <c r="E620" s="57">
        <f t="shared" si="77"/>
        <v>0</v>
      </c>
      <c r="F620" s="57">
        <f t="shared" si="78"/>
        <v>0</v>
      </c>
      <c r="G620" s="57">
        <f t="shared" si="79"/>
        <v>0</v>
      </c>
      <c r="H620" s="68">
        <v>2021</v>
      </c>
      <c r="I620" s="68" t="s">
        <v>56</v>
      </c>
      <c r="J620" s="68" t="s">
        <v>57</v>
      </c>
      <c r="K620" s="74">
        <v>9.3609999999999993E-5</v>
      </c>
      <c r="L620" s="68">
        <v>7</v>
      </c>
    </row>
    <row r="621" spans="1:12" x14ac:dyDescent="0.25">
      <c r="A621" s="53" t="str">
        <f t="shared" si="73"/>
        <v>2021AugIndonesian Rupiah</v>
      </c>
      <c r="B621" s="57">
        <f t="shared" si="74"/>
        <v>0</v>
      </c>
      <c r="C621" s="57">
        <f t="shared" si="75"/>
        <v>0</v>
      </c>
      <c r="D621" s="57">
        <f t="shared" si="76"/>
        <v>0</v>
      </c>
      <c r="E621" s="57">
        <f t="shared" si="77"/>
        <v>0</v>
      </c>
      <c r="F621" s="57">
        <f t="shared" si="78"/>
        <v>0</v>
      </c>
      <c r="G621" s="57">
        <f t="shared" si="79"/>
        <v>0</v>
      </c>
      <c r="H621" s="68">
        <v>2021</v>
      </c>
      <c r="I621" s="68" t="s">
        <v>58</v>
      </c>
      <c r="J621" s="68" t="s">
        <v>57</v>
      </c>
      <c r="K621" s="74">
        <v>9.391E-5</v>
      </c>
      <c r="L621" s="68">
        <v>8</v>
      </c>
    </row>
    <row r="622" spans="1:12" x14ac:dyDescent="0.25">
      <c r="A622" s="53" t="str">
        <f t="shared" si="73"/>
        <v>2021SepIndonesian Rupiah</v>
      </c>
      <c r="B622" s="57">
        <f t="shared" si="74"/>
        <v>0</v>
      </c>
      <c r="C622" s="57">
        <f t="shared" si="75"/>
        <v>0</v>
      </c>
      <c r="D622" s="57">
        <f t="shared" si="76"/>
        <v>0</v>
      </c>
      <c r="E622" s="57">
        <f t="shared" si="77"/>
        <v>0</v>
      </c>
      <c r="F622" s="57">
        <f t="shared" si="78"/>
        <v>0</v>
      </c>
      <c r="G622" s="57">
        <f t="shared" si="79"/>
        <v>0</v>
      </c>
      <c r="H622" s="68">
        <v>2021</v>
      </c>
      <c r="I622" s="68" t="s">
        <v>60</v>
      </c>
      <c r="J622" s="68" t="s">
        <v>57</v>
      </c>
      <c r="K622" s="74">
        <v>9.5089999999999999E-5</v>
      </c>
      <c r="L622" s="68">
        <v>9</v>
      </c>
    </row>
    <row r="623" spans="1:12" x14ac:dyDescent="0.25">
      <c r="A623" s="53" t="str">
        <f t="shared" si="73"/>
        <v>2021OctIndonesian Rupiah</v>
      </c>
      <c r="B623" s="57">
        <f t="shared" si="74"/>
        <v>0</v>
      </c>
      <c r="C623" s="57">
        <f t="shared" si="75"/>
        <v>0</v>
      </c>
      <c r="D623" s="57">
        <f t="shared" si="76"/>
        <v>0</v>
      </c>
      <c r="E623" s="57">
        <f t="shared" si="77"/>
        <v>0</v>
      </c>
      <c r="F623" s="57">
        <f t="shared" si="78"/>
        <v>0</v>
      </c>
      <c r="G623" s="57">
        <f t="shared" si="79"/>
        <v>0</v>
      </c>
      <c r="H623" s="68">
        <v>2021</v>
      </c>
      <c r="I623" s="68" t="s">
        <v>62</v>
      </c>
      <c r="J623" s="68" t="s">
        <v>57</v>
      </c>
      <c r="K623" s="74">
        <v>9.4889999999999994E-5</v>
      </c>
      <c r="L623" s="68">
        <v>10</v>
      </c>
    </row>
    <row r="624" spans="1:12" x14ac:dyDescent="0.25">
      <c r="A624" s="53" t="str">
        <f t="shared" si="73"/>
        <v>2021NovIndonesian Rupiah</v>
      </c>
      <c r="B624" s="57">
        <f t="shared" si="74"/>
        <v>0</v>
      </c>
      <c r="C624" s="57">
        <f t="shared" si="75"/>
        <v>0</v>
      </c>
      <c r="D624" s="57">
        <f t="shared" si="76"/>
        <v>0</v>
      </c>
      <c r="E624" s="57">
        <f t="shared" si="77"/>
        <v>0</v>
      </c>
      <c r="F624" s="57">
        <f t="shared" si="78"/>
        <v>0</v>
      </c>
      <c r="G624" s="57">
        <f t="shared" si="79"/>
        <v>0</v>
      </c>
      <c r="H624" s="68">
        <v>2021</v>
      </c>
      <c r="I624" s="68" t="s">
        <v>65</v>
      </c>
      <c r="J624" s="68" t="s">
        <v>57</v>
      </c>
      <c r="K624" s="74">
        <v>9.5619999999999996E-5</v>
      </c>
      <c r="L624" s="68">
        <v>11</v>
      </c>
    </row>
    <row r="625" spans="1:12" x14ac:dyDescent="0.25">
      <c r="A625" s="53" t="str">
        <f t="shared" si="73"/>
        <v>2021DecIndonesian Rupiah</v>
      </c>
      <c r="B625" s="57">
        <f t="shared" si="74"/>
        <v>0</v>
      </c>
      <c r="C625" s="57">
        <f t="shared" si="75"/>
        <v>0</v>
      </c>
      <c r="D625" s="57">
        <f t="shared" si="76"/>
        <v>0</v>
      </c>
      <c r="E625" s="57">
        <f t="shared" si="77"/>
        <v>0</v>
      </c>
      <c r="F625" s="57">
        <f t="shared" si="78"/>
        <v>0</v>
      </c>
      <c r="G625" s="57">
        <f t="shared" si="79"/>
        <v>0</v>
      </c>
      <c r="H625" s="68">
        <v>2021</v>
      </c>
      <c r="I625" s="68" t="s">
        <v>11</v>
      </c>
      <c r="J625" s="68" t="s">
        <v>57</v>
      </c>
      <c r="K625" s="74">
        <v>9.4680000000000008E-5</v>
      </c>
      <c r="L625" s="68">
        <v>12</v>
      </c>
    </row>
    <row r="626" spans="1:12" x14ac:dyDescent="0.25">
      <c r="A626" s="53" t="str">
        <f t="shared" si="73"/>
        <v>2022JanIndonesian Rupiah</v>
      </c>
      <c r="B626" s="57">
        <f t="shared" si="74"/>
        <v>0</v>
      </c>
      <c r="C626" s="57">
        <f t="shared" si="75"/>
        <v>0</v>
      </c>
      <c r="D626" s="57">
        <f t="shared" si="76"/>
        <v>0</v>
      </c>
      <c r="E626" s="57">
        <f t="shared" si="77"/>
        <v>0</v>
      </c>
      <c r="F626" s="57">
        <f t="shared" si="78"/>
        <v>0</v>
      </c>
      <c r="G626" s="57">
        <f t="shared" si="79"/>
        <v>0</v>
      </c>
      <c r="H626" s="68">
        <v>2022</v>
      </c>
      <c r="I626" s="68" t="s">
        <v>8</v>
      </c>
      <c r="J626" s="68" t="s">
        <v>57</v>
      </c>
      <c r="K626" s="74">
        <v>9.4149999999999998E-5</v>
      </c>
      <c r="L626" s="68">
        <v>1</v>
      </c>
    </row>
    <row r="627" spans="1:12" x14ac:dyDescent="0.25">
      <c r="A627" s="53" t="str">
        <f t="shared" si="73"/>
        <v>2022FebIndonesian Rupiah</v>
      </c>
      <c r="B627" s="57">
        <f t="shared" si="74"/>
        <v>0</v>
      </c>
      <c r="C627" s="57">
        <f t="shared" si="75"/>
        <v>0</v>
      </c>
      <c r="D627" s="57">
        <f t="shared" si="76"/>
        <v>0</v>
      </c>
      <c r="E627" s="57">
        <f t="shared" si="77"/>
        <v>0</v>
      </c>
      <c r="F627" s="57">
        <f t="shared" si="78"/>
        <v>0</v>
      </c>
      <c r="G627" s="57">
        <f t="shared" si="79"/>
        <v>0</v>
      </c>
      <c r="H627" s="68">
        <v>2022</v>
      </c>
      <c r="I627" s="68" t="s">
        <v>36</v>
      </c>
      <c r="J627" s="68" t="s">
        <v>57</v>
      </c>
      <c r="K627" s="74">
        <v>9.4640000000000002E-5</v>
      </c>
      <c r="L627" s="68">
        <v>2</v>
      </c>
    </row>
    <row r="628" spans="1:12" x14ac:dyDescent="0.25">
      <c r="A628" s="53" t="str">
        <f t="shared" si="73"/>
        <v>2022MarIndonesian Rupiah</v>
      </c>
      <c r="B628" s="57">
        <f t="shared" si="74"/>
        <v>0</v>
      </c>
      <c r="C628" s="57">
        <f t="shared" si="75"/>
        <v>0</v>
      </c>
      <c r="D628" s="57">
        <f t="shared" si="76"/>
        <v>0</v>
      </c>
      <c r="E628" s="57">
        <f t="shared" si="77"/>
        <v>0</v>
      </c>
      <c r="F628" s="57">
        <f t="shared" si="78"/>
        <v>0</v>
      </c>
      <c r="G628" s="57">
        <f t="shared" si="79"/>
        <v>0</v>
      </c>
      <c r="H628" s="68">
        <v>2022</v>
      </c>
      <c r="I628" s="68" t="s">
        <v>40</v>
      </c>
      <c r="J628" s="68" t="s">
        <v>57</v>
      </c>
      <c r="K628" s="74">
        <v>9.4260000000000009E-5</v>
      </c>
      <c r="L628" s="68">
        <v>3</v>
      </c>
    </row>
    <row r="629" spans="1:12" x14ac:dyDescent="0.25">
      <c r="A629" s="53" t="str">
        <f t="shared" si="73"/>
        <v>2022AprIndonesian Rupiah</v>
      </c>
      <c r="B629" s="57">
        <f t="shared" si="74"/>
        <v>0</v>
      </c>
      <c r="C629" s="57">
        <f t="shared" si="75"/>
        <v>0</v>
      </c>
      <c r="D629" s="57">
        <f t="shared" si="76"/>
        <v>0</v>
      </c>
      <c r="E629" s="57">
        <f t="shared" si="77"/>
        <v>0</v>
      </c>
      <c r="F629" s="57">
        <f t="shared" si="78"/>
        <v>0</v>
      </c>
      <c r="G629" s="57">
        <f t="shared" si="79"/>
        <v>0</v>
      </c>
      <c r="H629" s="68">
        <v>2022</v>
      </c>
      <c r="I629" s="68" t="s">
        <v>44</v>
      </c>
      <c r="J629" s="68" t="s">
        <v>57</v>
      </c>
      <c r="K629" s="74">
        <v>9.5519999999999993E-5</v>
      </c>
      <c r="L629" s="68">
        <v>4</v>
      </c>
    </row>
    <row r="630" spans="1:12" x14ac:dyDescent="0.25">
      <c r="A630" s="53" t="str">
        <f t="shared" si="73"/>
        <v>2022MayIndonesian Rupiah</v>
      </c>
      <c r="B630" s="57">
        <f t="shared" si="74"/>
        <v>0</v>
      </c>
      <c r="C630" s="57">
        <f t="shared" si="75"/>
        <v>0</v>
      </c>
      <c r="D630" s="57">
        <f t="shared" si="76"/>
        <v>0</v>
      </c>
      <c r="E630" s="57">
        <f t="shared" si="77"/>
        <v>0</v>
      </c>
      <c r="F630" s="57">
        <f t="shared" si="78"/>
        <v>0</v>
      </c>
      <c r="G630" s="57">
        <f t="shared" si="79"/>
        <v>0</v>
      </c>
      <c r="H630" s="68">
        <v>2022</v>
      </c>
      <c r="I630" s="68" t="s">
        <v>48</v>
      </c>
      <c r="J630" s="68" t="s">
        <v>57</v>
      </c>
      <c r="K630" s="74">
        <v>9.3830000000000001E-5</v>
      </c>
      <c r="L630" s="68">
        <v>5</v>
      </c>
    </row>
    <row r="631" spans="1:12" x14ac:dyDescent="0.25">
      <c r="A631" s="53" t="str">
        <f t="shared" si="73"/>
        <v>2022JunIndonesian Rupiah</v>
      </c>
      <c r="B631" s="57">
        <f t="shared" si="74"/>
        <v>0</v>
      </c>
      <c r="C631" s="57">
        <f t="shared" si="75"/>
        <v>0</v>
      </c>
      <c r="D631" s="57">
        <f t="shared" si="76"/>
        <v>0</v>
      </c>
      <c r="E631" s="57">
        <f t="shared" si="77"/>
        <v>0</v>
      </c>
      <c r="F631" s="57">
        <f t="shared" si="78"/>
        <v>0</v>
      </c>
      <c r="G631" s="57">
        <f t="shared" si="79"/>
        <v>0</v>
      </c>
      <c r="H631" s="68">
        <v>2022</v>
      </c>
      <c r="I631" s="68" t="s">
        <v>52</v>
      </c>
      <c r="J631" s="68" t="s">
        <v>57</v>
      </c>
      <c r="K631" s="74">
        <v>9.3550000000000011E-5</v>
      </c>
      <c r="L631" s="68">
        <v>6</v>
      </c>
    </row>
    <row r="632" spans="1:12" x14ac:dyDescent="0.25">
      <c r="A632" s="53" t="str">
        <f t="shared" si="73"/>
        <v>2022JulIndonesian Rupiah</v>
      </c>
      <c r="B632" s="57">
        <f t="shared" si="74"/>
        <v>0</v>
      </c>
      <c r="C632" s="57">
        <f t="shared" si="75"/>
        <v>0</v>
      </c>
      <c r="D632" s="57">
        <f t="shared" si="76"/>
        <v>0</v>
      </c>
      <c r="E632" s="57">
        <f t="shared" si="77"/>
        <v>0</v>
      </c>
      <c r="F632" s="57">
        <f t="shared" si="78"/>
        <v>0</v>
      </c>
      <c r="G632" s="57">
        <f t="shared" si="79"/>
        <v>0</v>
      </c>
      <c r="H632" s="68">
        <v>2022</v>
      </c>
      <c r="I632" s="68" t="s">
        <v>56</v>
      </c>
      <c r="J632" s="68" t="s">
        <v>57</v>
      </c>
      <c r="K632" s="74">
        <v>9.2820000000000009E-5</v>
      </c>
      <c r="L632" s="68">
        <v>7</v>
      </c>
    </row>
    <row r="633" spans="1:12" x14ac:dyDescent="0.25">
      <c r="A633" s="53" t="str">
        <f t="shared" si="73"/>
        <v>2022AugIndonesian Rupiah</v>
      </c>
      <c r="B633" s="57">
        <f t="shared" si="74"/>
        <v>0</v>
      </c>
      <c r="C633" s="57">
        <f t="shared" si="75"/>
        <v>0</v>
      </c>
      <c r="D633" s="57">
        <f t="shared" si="76"/>
        <v>0</v>
      </c>
      <c r="E633" s="57">
        <f t="shared" si="77"/>
        <v>0</v>
      </c>
      <c r="F633" s="57">
        <f t="shared" si="78"/>
        <v>0</v>
      </c>
      <c r="G633" s="57">
        <f t="shared" si="79"/>
        <v>0</v>
      </c>
      <c r="H633" s="68">
        <v>2022</v>
      </c>
      <c r="I633" s="68" t="s">
        <v>58</v>
      </c>
      <c r="J633" s="68" t="s">
        <v>57</v>
      </c>
      <c r="K633" s="74">
        <v>9.3889999999999997E-5</v>
      </c>
      <c r="L633" s="68">
        <v>8</v>
      </c>
    </row>
    <row r="634" spans="1:12" x14ac:dyDescent="0.25">
      <c r="A634" s="53" t="str">
        <f t="shared" si="73"/>
        <v>2022SepIndonesian Rupiah</v>
      </c>
      <c r="B634" s="57">
        <f t="shared" si="74"/>
        <v>0</v>
      </c>
      <c r="C634" s="57">
        <f t="shared" si="75"/>
        <v>0</v>
      </c>
      <c r="D634" s="57">
        <f t="shared" si="76"/>
        <v>0</v>
      </c>
      <c r="E634" s="57">
        <f t="shared" si="77"/>
        <v>0</v>
      </c>
      <c r="F634" s="57">
        <f t="shared" si="78"/>
        <v>0</v>
      </c>
      <c r="G634" s="57">
        <f t="shared" si="79"/>
        <v>0</v>
      </c>
      <c r="H634" s="68">
        <v>2022</v>
      </c>
      <c r="I634" s="68" t="s">
        <v>60</v>
      </c>
      <c r="J634" s="68" t="s">
        <v>57</v>
      </c>
      <c r="K634" s="74">
        <v>9.4109999999999992E-5</v>
      </c>
      <c r="L634" s="68">
        <v>9</v>
      </c>
    </row>
    <row r="635" spans="1:12" x14ac:dyDescent="0.25">
      <c r="A635" s="53" t="str">
        <f t="shared" si="73"/>
        <v>2022OctIndonesian Rupiah</v>
      </c>
      <c r="B635" s="57">
        <f t="shared" si="74"/>
        <v>0</v>
      </c>
      <c r="C635" s="57">
        <f t="shared" si="75"/>
        <v>0</v>
      </c>
      <c r="D635" s="57">
        <f t="shared" si="76"/>
        <v>0</v>
      </c>
      <c r="E635" s="57">
        <f t="shared" si="77"/>
        <v>0</v>
      </c>
      <c r="F635" s="57">
        <f t="shared" si="78"/>
        <v>0</v>
      </c>
      <c r="G635" s="57">
        <f t="shared" si="79"/>
        <v>0</v>
      </c>
      <c r="H635" s="68">
        <v>2022</v>
      </c>
      <c r="I635" s="68" t="s">
        <v>62</v>
      </c>
      <c r="J635" s="68" t="s">
        <v>57</v>
      </c>
      <c r="K635" s="74">
        <v>9.0530000000000002E-5</v>
      </c>
      <c r="L635" s="68">
        <v>10</v>
      </c>
    </row>
    <row r="636" spans="1:12" x14ac:dyDescent="0.25">
      <c r="A636" s="53" t="str">
        <f t="shared" si="73"/>
        <v>2022NovIndonesian Rupiah</v>
      </c>
      <c r="B636" s="57">
        <f t="shared" si="74"/>
        <v>0</v>
      </c>
      <c r="C636" s="57">
        <f t="shared" si="75"/>
        <v>0</v>
      </c>
      <c r="D636" s="57">
        <f t="shared" si="76"/>
        <v>0</v>
      </c>
      <c r="E636" s="57">
        <f t="shared" si="77"/>
        <v>0</v>
      </c>
      <c r="F636" s="57">
        <f t="shared" si="78"/>
        <v>0</v>
      </c>
      <c r="G636" s="57">
        <f t="shared" si="79"/>
        <v>0</v>
      </c>
      <c r="H636" s="68">
        <v>2022</v>
      </c>
      <c r="I636" s="68" t="s">
        <v>65</v>
      </c>
      <c r="J636" s="68" t="s">
        <v>57</v>
      </c>
      <c r="K636" s="74">
        <v>8.7180000000000002E-5</v>
      </c>
      <c r="L636" s="68">
        <v>11</v>
      </c>
    </row>
    <row r="637" spans="1:12" x14ac:dyDescent="0.25">
      <c r="A637" s="53" t="str">
        <f t="shared" si="73"/>
        <v>2022DecIndonesian Rupiah</v>
      </c>
      <c r="B637" s="57">
        <f t="shared" si="74"/>
        <v>0</v>
      </c>
      <c r="C637" s="57">
        <f t="shared" si="75"/>
        <v>0</v>
      </c>
      <c r="D637" s="57">
        <f t="shared" si="76"/>
        <v>0</v>
      </c>
      <c r="E637" s="57">
        <f t="shared" si="77"/>
        <v>0</v>
      </c>
      <c r="F637" s="57">
        <f t="shared" si="78"/>
        <v>0</v>
      </c>
      <c r="G637" s="57">
        <f t="shared" si="79"/>
        <v>0</v>
      </c>
      <c r="H637" s="68">
        <v>2022</v>
      </c>
      <c r="I637" s="68" t="s">
        <v>11</v>
      </c>
      <c r="J637" s="68" t="s">
        <v>57</v>
      </c>
      <c r="K637" s="70">
        <v>8.6320000000000014E-5</v>
      </c>
      <c r="L637" s="68">
        <v>12</v>
      </c>
    </row>
    <row r="638" spans="1:12" x14ac:dyDescent="0.25">
      <c r="A638" s="53" t="str">
        <f t="shared" si="73"/>
        <v>2023JanIndonesian Rupiah</v>
      </c>
      <c r="B638" s="57">
        <f t="shared" si="74"/>
        <v>0</v>
      </c>
      <c r="C638" s="57">
        <f t="shared" si="75"/>
        <v>0</v>
      </c>
      <c r="D638" s="57">
        <f t="shared" si="76"/>
        <v>0</v>
      </c>
      <c r="E638" s="57">
        <f t="shared" si="77"/>
        <v>0</v>
      </c>
      <c r="F638" s="57">
        <f t="shared" si="78"/>
        <v>0</v>
      </c>
      <c r="G638" s="57">
        <f t="shared" si="79"/>
        <v>0</v>
      </c>
      <c r="H638" s="68">
        <v>2023</v>
      </c>
      <c r="I638" s="68" t="s">
        <v>8</v>
      </c>
      <c r="J638" s="68" t="s">
        <v>57</v>
      </c>
      <c r="K638" s="74">
        <v>8.7650000000000003E-5</v>
      </c>
      <c r="L638" s="68">
        <v>1</v>
      </c>
    </row>
    <row r="639" spans="1:12" x14ac:dyDescent="0.25">
      <c r="A639" s="53" t="str">
        <f t="shared" si="73"/>
        <v>2023FebIndonesian Rupiah</v>
      </c>
      <c r="B639" s="57">
        <f t="shared" si="74"/>
        <v>0</v>
      </c>
      <c r="C639" s="57">
        <f t="shared" si="75"/>
        <v>0</v>
      </c>
      <c r="D639" s="57">
        <f t="shared" si="76"/>
        <v>0</v>
      </c>
      <c r="E639" s="57">
        <f t="shared" si="77"/>
        <v>0</v>
      </c>
      <c r="F639" s="57">
        <f t="shared" si="78"/>
        <v>0</v>
      </c>
      <c r="G639" s="57">
        <f t="shared" si="79"/>
        <v>0</v>
      </c>
      <c r="H639" s="68">
        <v>2023</v>
      </c>
      <c r="I639" s="68" t="s">
        <v>36</v>
      </c>
      <c r="J639" s="68" t="s">
        <v>57</v>
      </c>
      <c r="K639" s="74">
        <v>8.8460000000000003E-5</v>
      </c>
      <c r="L639" s="68">
        <v>2</v>
      </c>
    </row>
    <row r="640" spans="1:12" x14ac:dyDescent="0.25">
      <c r="A640" s="53" t="str">
        <f t="shared" si="73"/>
        <v>2023MarIndonesian Rupiah</v>
      </c>
      <c r="B640" s="57">
        <f t="shared" si="74"/>
        <v>0</v>
      </c>
      <c r="C640" s="57">
        <f t="shared" si="75"/>
        <v>0</v>
      </c>
      <c r="D640" s="57">
        <f t="shared" si="76"/>
        <v>0</v>
      </c>
      <c r="E640" s="57">
        <f t="shared" si="77"/>
        <v>0</v>
      </c>
      <c r="F640" s="57">
        <f t="shared" si="78"/>
        <v>0</v>
      </c>
      <c r="G640" s="57">
        <f t="shared" si="79"/>
        <v>0</v>
      </c>
      <c r="H640" s="68">
        <v>2023</v>
      </c>
      <c r="I640" s="68" t="s">
        <v>40</v>
      </c>
      <c r="J640" s="68" t="s">
        <v>57</v>
      </c>
      <c r="K640" s="74">
        <v>8.8670000000000003E-5</v>
      </c>
      <c r="L640" s="68">
        <v>3</v>
      </c>
    </row>
    <row r="641" spans="1:12" x14ac:dyDescent="0.25">
      <c r="A641" s="53" t="str">
        <f t="shared" si="73"/>
        <v>2023AprIndonesian Rupiah</v>
      </c>
      <c r="B641" s="57">
        <f t="shared" si="74"/>
        <v>0</v>
      </c>
      <c r="C641" s="57">
        <f t="shared" si="75"/>
        <v>0</v>
      </c>
      <c r="D641" s="57">
        <f t="shared" si="76"/>
        <v>0</v>
      </c>
      <c r="E641" s="57">
        <f t="shared" si="77"/>
        <v>0</v>
      </c>
      <c r="F641" s="57">
        <f t="shared" si="78"/>
        <v>0</v>
      </c>
      <c r="G641" s="57">
        <f t="shared" si="79"/>
        <v>0</v>
      </c>
      <c r="H641" s="68">
        <v>2023</v>
      </c>
      <c r="I641" s="68" t="s">
        <v>44</v>
      </c>
      <c r="J641" s="68" t="s">
        <v>57</v>
      </c>
      <c r="K641" s="74">
        <v>9.1160000000000015E-5</v>
      </c>
      <c r="L641" s="68">
        <v>4</v>
      </c>
    </row>
    <row r="642" spans="1:12" x14ac:dyDescent="0.25">
      <c r="A642" s="53" t="str">
        <f t="shared" ref="A642:A705" si="80">CONCATENATE(H642,I642,J642)</f>
        <v>2023MayIndonesian Rupiah</v>
      </c>
      <c r="B642" s="57">
        <f t="shared" ref="B642:B705" si="81">IF($N$8=A642,1,0)</f>
        <v>0</v>
      </c>
      <c r="C642" s="57">
        <f t="shared" si="75"/>
        <v>0</v>
      </c>
      <c r="D642" s="57">
        <f t="shared" si="76"/>
        <v>0</v>
      </c>
      <c r="E642" s="57">
        <f t="shared" si="77"/>
        <v>0</v>
      </c>
      <c r="F642" s="57">
        <f t="shared" si="78"/>
        <v>0</v>
      </c>
      <c r="G642" s="57">
        <f t="shared" si="79"/>
        <v>0</v>
      </c>
      <c r="H642" s="68">
        <v>2023</v>
      </c>
      <c r="I642" s="68" t="s">
        <v>48</v>
      </c>
      <c r="J642" s="68" t="s">
        <v>57</v>
      </c>
      <c r="K642" s="74">
        <v>9.0290000000000005E-5</v>
      </c>
      <c r="L642" s="68">
        <v>5</v>
      </c>
    </row>
    <row r="643" spans="1:12" x14ac:dyDescent="0.25">
      <c r="A643" s="53" t="str">
        <f t="shared" si="80"/>
        <v>2023JunIndonesian Rupiah</v>
      </c>
      <c r="B643" s="57">
        <f t="shared" si="81"/>
        <v>0</v>
      </c>
      <c r="C643" s="57">
        <f t="shared" si="75"/>
        <v>0</v>
      </c>
      <c r="D643" s="57">
        <f t="shared" si="76"/>
        <v>0</v>
      </c>
      <c r="E643" s="57">
        <f t="shared" si="77"/>
        <v>0</v>
      </c>
      <c r="F643" s="57">
        <f t="shared" si="78"/>
        <v>0</v>
      </c>
      <c r="G643" s="57">
        <f t="shared" si="79"/>
        <v>0</v>
      </c>
      <c r="H643" s="68">
        <v>2023</v>
      </c>
      <c r="I643" s="68" t="s">
        <v>52</v>
      </c>
      <c r="J643" s="68" t="s">
        <v>57</v>
      </c>
      <c r="K643" s="74">
        <v>9.0419999999999991E-5</v>
      </c>
      <c r="L643" s="68">
        <v>6</v>
      </c>
    </row>
    <row r="644" spans="1:12" x14ac:dyDescent="0.25">
      <c r="A644" s="53" t="str">
        <f t="shared" si="80"/>
        <v>2023JulIndonesian Rupiah</v>
      </c>
      <c r="B644" s="57">
        <f t="shared" si="81"/>
        <v>0</v>
      </c>
      <c r="C644" s="57">
        <f t="shared" ref="C644:C707" si="82">IF(A644=$N$10,1,0)</f>
        <v>0</v>
      </c>
      <c r="D644" s="57">
        <f t="shared" ref="D644:D707" si="83">SUM(B644:C644)</f>
        <v>0</v>
      </c>
      <c r="E644" s="57">
        <f t="shared" ref="E644:E707" si="84">IF(SUM(D644,E643)=1,1,0)</f>
        <v>0</v>
      </c>
      <c r="F644" s="57">
        <f t="shared" ref="F644:F707" si="85">MAX(D644:E644)</f>
        <v>0</v>
      </c>
      <c r="G644" s="57">
        <f t="shared" ref="G644:G707" si="86">IF(AND(F644=1,F643=1),G643+F644,F644)</f>
        <v>0</v>
      </c>
      <c r="H644" s="68">
        <v>2023</v>
      </c>
      <c r="I644" s="68" t="s">
        <v>56</v>
      </c>
      <c r="J644" s="68" t="s">
        <v>57</v>
      </c>
      <c r="K644" s="74">
        <v>8.8240000000000009E-5</v>
      </c>
      <c r="L644" s="68">
        <v>7</v>
      </c>
    </row>
    <row r="645" spans="1:12" x14ac:dyDescent="0.25">
      <c r="A645" s="53" t="str">
        <f t="shared" si="80"/>
        <v>2023AugIndonesian Rupiah</v>
      </c>
      <c r="B645" s="57">
        <f t="shared" si="81"/>
        <v>0</v>
      </c>
      <c r="C645" s="57">
        <f t="shared" si="82"/>
        <v>0</v>
      </c>
      <c r="D645" s="57">
        <f t="shared" si="83"/>
        <v>0</v>
      </c>
      <c r="E645" s="57">
        <f t="shared" si="84"/>
        <v>0</v>
      </c>
      <c r="F645" s="57">
        <f t="shared" si="85"/>
        <v>0</v>
      </c>
      <c r="G645" s="57">
        <f t="shared" si="86"/>
        <v>0</v>
      </c>
      <c r="H645" s="68">
        <v>2023</v>
      </c>
      <c r="I645" s="68" t="s">
        <v>58</v>
      </c>
      <c r="J645" s="68" t="s">
        <v>57</v>
      </c>
      <c r="K645" s="74">
        <v>8.8629999999999997E-5</v>
      </c>
      <c r="L645" s="68">
        <v>8</v>
      </c>
    </row>
    <row r="646" spans="1:12" x14ac:dyDescent="0.25">
      <c r="A646" s="53" t="str">
        <f t="shared" si="80"/>
        <v>2023SepIndonesian Rupiah</v>
      </c>
      <c r="B646" s="57">
        <f t="shared" si="81"/>
        <v>0</v>
      </c>
      <c r="C646" s="57">
        <f t="shared" si="82"/>
        <v>0</v>
      </c>
      <c r="D646" s="57">
        <f t="shared" si="83"/>
        <v>0</v>
      </c>
      <c r="E646" s="57">
        <f t="shared" si="84"/>
        <v>0</v>
      </c>
      <c r="F646" s="57">
        <f t="shared" si="85"/>
        <v>0</v>
      </c>
      <c r="G646" s="57">
        <f t="shared" si="86"/>
        <v>0</v>
      </c>
      <c r="H646" s="68">
        <v>2023</v>
      </c>
      <c r="I646" s="68" t="s">
        <v>60</v>
      </c>
      <c r="J646" s="68" t="s">
        <v>57</v>
      </c>
      <c r="K646" s="74">
        <v>8.8059999999999994E-5</v>
      </c>
      <c r="L646" s="68">
        <v>9</v>
      </c>
    </row>
    <row r="647" spans="1:12" x14ac:dyDescent="0.25">
      <c r="A647" s="53" t="str">
        <f t="shared" si="80"/>
        <v>2023OctIndonesian Rupiah</v>
      </c>
      <c r="B647" s="57">
        <f t="shared" si="81"/>
        <v>0</v>
      </c>
      <c r="C647" s="57">
        <f t="shared" si="82"/>
        <v>0</v>
      </c>
      <c r="D647" s="57">
        <f t="shared" si="83"/>
        <v>0</v>
      </c>
      <c r="E647" s="57">
        <f t="shared" si="84"/>
        <v>0</v>
      </c>
      <c r="F647" s="57">
        <f t="shared" si="85"/>
        <v>0</v>
      </c>
      <c r="G647" s="57">
        <f t="shared" si="86"/>
        <v>0</v>
      </c>
      <c r="H647" s="68">
        <v>2023</v>
      </c>
      <c r="I647" s="68" t="s">
        <v>62</v>
      </c>
      <c r="J647" s="68" t="s">
        <v>57</v>
      </c>
      <c r="K647" s="74">
        <v>8.598E-5</v>
      </c>
      <c r="L647" s="68">
        <v>10</v>
      </c>
    </row>
    <row r="648" spans="1:12" x14ac:dyDescent="0.25">
      <c r="A648" s="53" t="str">
        <f t="shared" si="80"/>
        <v>2023NovIndonesian Rupiah</v>
      </c>
      <c r="B648" s="57">
        <f t="shared" si="81"/>
        <v>0</v>
      </c>
      <c r="C648" s="57">
        <f t="shared" si="82"/>
        <v>0</v>
      </c>
      <c r="D648" s="57">
        <f t="shared" si="83"/>
        <v>0</v>
      </c>
      <c r="E648" s="57">
        <f t="shared" si="84"/>
        <v>0</v>
      </c>
      <c r="F648" s="57">
        <f t="shared" si="85"/>
        <v>0</v>
      </c>
      <c r="G648" s="57">
        <f t="shared" si="86"/>
        <v>0</v>
      </c>
      <c r="H648" s="68">
        <v>2023</v>
      </c>
      <c r="I648" s="68" t="s">
        <v>65</v>
      </c>
      <c r="J648" s="68" t="s">
        <v>57</v>
      </c>
      <c r="K648" s="74">
        <v>8.5929999999999999E-5</v>
      </c>
      <c r="L648" s="68">
        <v>11</v>
      </c>
    </row>
    <row r="649" spans="1:12" x14ac:dyDescent="0.25">
      <c r="A649" s="53" t="str">
        <f t="shared" si="80"/>
        <v>2023DecIndonesian Rupiah</v>
      </c>
      <c r="B649" s="57">
        <f t="shared" si="81"/>
        <v>0</v>
      </c>
      <c r="C649" s="57">
        <f t="shared" si="82"/>
        <v>0</v>
      </c>
      <c r="D649" s="57">
        <f t="shared" si="83"/>
        <v>0</v>
      </c>
      <c r="E649" s="57">
        <f t="shared" si="84"/>
        <v>0</v>
      </c>
      <c r="F649" s="57">
        <f t="shared" si="85"/>
        <v>0</v>
      </c>
      <c r="G649" s="57">
        <f t="shared" si="86"/>
        <v>0</v>
      </c>
      <c r="H649" s="68">
        <v>2023</v>
      </c>
      <c r="I649" s="68" t="s">
        <v>11</v>
      </c>
      <c r="J649" s="68" t="s">
        <v>57</v>
      </c>
      <c r="K649" s="74">
        <v>8.5359999999999996E-5</v>
      </c>
      <c r="L649" s="68">
        <v>12</v>
      </c>
    </row>
    <row r="650" spans="1:12" x14ac:dyDescent="0.25">
      <c r="A650" s="53" t="str">
        <f t="shared" si="80"/>
        <v>2024JanIndonesian Rupiah</v>
      </c>
      <c r="B650" s="57">
        <f t="shared" si="81"/>
        <v>0</v>
      </c>
      <c r="C650" s="57">
        <f t="shared" si="82"/>
        <v>0</v>
      </c>
      <c r="D650" s="57">
        <f t="shared" si="83"/>
        <v>0</v>
      </c>
      <c r="E650" s="57">
        <f t="shared" si="84"/>
        <v>0</v>
      </c>
      <c r="F650" s="57">
        <f t="shared" si="85"/>
        <v>0</v>
      </c>
      <c r="G650" s="57">
        <f t="shared" si="86"/>
        <v>0</v>
      </c>
      <c r="H650" s="68">
        <v>2024</v>
      </c>
      <c r="I650" s="68" t="s">
        <v>8</v>
      </c>
      <c r="J650" s="68" t="s">
        <v>57</v>
      </c>
      <c r="K650" s="70">
        <v>8.4860000000000011E-5</v>
      </c>
      <c r="L650" s="68">
        <v>1</v>
      </c>
    </row>
    <row r="651" spans="1:12" x14ac:dyDescent="0.25">
      <c r="A651" s="53" t="str">
        <f t="shared" si="80"/>
        <v>2024FebIndonesian Rupiah</v>
      </c>
      <c r="B651" s="57">
        <f t="shared" si="81"/>
        <v>0</v>
      </c>
      <c r="C651" s="57">
        <f t="shared" si="82"/>
        <v>0</v>
      </c>
      <c r="D651" s="57">
        <f t="shared" si="83"/>
        <v>0</v>
      </c>
      <c r="E651" s="57">
        <f t="shared" si="84"/>
        <v>0</v>
      </c>
      <c r="F651" s="57">
        <f t="shared" si="85"/>
        <v>0</v>
      </c>
      <c r="G651" s="57">
        <f t="shared" si="86"/>
        <v>0</v>
      </c>
      <c r="H651" s="68">
        <v>2024</v>
      </c>
      <c r="I651" s="68" t="s">
        <v>36</v>
      </c>
      <c r="J651" s="68" t="s">
        <v>57</v>
      </c>
      <c r="K651" s="70">
        <v>8.5540000000000011E-5</v>
      </c>
      <c r="L651" s="68">
        <v>2</v>
      </c>
    </row>
    <row r="652" spans="1:12" x14ac:dyDescent="0.25">
      <c r="A652" s="53" t="str">
        <f t="shared" si="80"/>
        <v>2024MarIndonesian Rupiah</v>
      </c>
      <c r="B652" s="57">
        <f t="shared" si="81"/>
        <v>0</v>
      </c>
      <c r="C652" s="57">
        <f t="shared" si="82"/>
        <v>0</v>
      </c>
      <c r="D652" s="57">
        <f t="shared" si="83"/>
        <v>0</v>
      </c>
      <c r="E652" s="57">
        <f t="shared" si="84"/>
        <v>0</v>
      </c>
      <c r="F652" s="57">
        <f t="shared" si="85"/>
        <v>0</v>
      </c>
      <c r="G652" s="57">
        <f t="shared" si="86"/>
        <v>0</v>
      </c>
      <c r="H652" s="68">
        <v>2024</v>
      </c>
      <c r="I652" s="68" t="s">
        <v>40</v>
      </c>
      <c r="J652" s="68" t="s">
        <v>57</v>
      </c>
      <c r="K652" s="70">
        <v>8.489999999999999E-5</v>
      </c>
      <c r="L652" s="68">
        <v>3</v>
      </c>
    </row>
    <row r="653" spans="1:12" x14ac:dyDescent="0.25">
      <c r="A653" s="53" t="str">
        <f t="shared" si="80"/>
        <v>2024AprIndonesian Rupiah</v>
      </c>
      <c r="B653" s="57">
        <f t="shared" si="81"/>
        <v>0</v>
      </c>
      <c r="C653" s="57">
        <f t="shared" si="82"/>
        <v>0</v>
      </c>
      <c r="D653" s="57">
        <f t="shared" si="83"/>
        <v>0</v>
      </c>
      <c r="E653" s="57">
        <f t="shared" si="84"/>
        <v>0</v>
      </c>
      <c r="F653" s="57">
        <f t="shared" si="85"/>
        <v>0</v>
      </c>
      <c r="G653" s="57">
        <f t="shared" si="86"/>
        <v>0</v>
      </c>
      <c r="H653" s="68">
        <v>2024</v>
      </c>
      <c r="I653" s="68" t="s">
        <v>44</v>
      </c>
      <c r="J653" s="68" t="s">
        <v>57</v>
      </c>
      <c r="K653" s="70">
        <v>8.3640000000000006E-5</v>
      </c>
      <c r="L653" s="68">
        <v>4</v>
      </c>
    </row>
    <row r="654" spans="1:12" x14ac:dyDescent="0.25">
      <c r="A654" s="53" t="str">
        <f t="shared" si="80"/>
        <v>2024MayIndonesian Rupiah</v>
      </c>
      <c r="B654" s="57">
        <f t="shared" si="81"/>
        <v>0</v>
      </c>
      <c r="C654" s="57">
        <f t="shared" si="82"/>
        <v>0</v>
      </c>
      <c r="D654" s="57">
        <f t="shared" si="83"/>
        <v>0</v>
      </c>
      <c r="E654" s="57">
        <f t="shared" si="84"/>
        <v>0</v>
      </c>
      <c r="F654" s="57">
        <f t="shared" si="85"/>
        <v>0</v>
      </c>
      <c r="G654" s="57">
        <f t="shared" si="86"/>
        <v>0</v>
      </c>
      <c r="H654" s="68">
        <v>2024</v>
      </c>
      <c r="I654" s="68" t="s">
        <v>48</v>
      </c>
      <c r="J654" s="68" t="s">
        <v>57</v>
      </c>
      <c r="K654" s="70">
        <v>8.3140000000000007E-5</v>
      </c>
      <c r="L654" s="68">
        <v>5</v>
      </c>
    </row>
    <row r="655" spans="1:12" x14ac:dyDescent="0.25">
      <c r="A655" s="53" t="str">
        <f t="shared" si="80"/>
        <v>2024JunIndonesian Rupiah</v>
      </c>
      <c r="B655" s="57">
        <f t="shared" si="81"/>
        <v>0</v>
      </c>
      <c r="C655" s="57">
        <f t="shared" si="82"/>
        <v>0</v>
      </c>
      <c r="D655" s="57">
        <f t="shared" si="83"/>
        <v>0</v>
      </c>
      <c r="E655" s="57">
        <f t="shared" si="84"/>
        <v>0</v>
      </c>
      <c r="F655" s="57">
        <f t="shared" si="85"/>
        <v>0</v>
      </c>
      <c r="G655" s="57">
        <f t="shared" si="86"/>
        <v>0</v>
      </c>
      <c r="H655" s="68">
        <v>2024</v>
      </c>
      <c r="I655" s="68" t="s">
        <v>52</v>
      </c>
      <c r="J655" s="68" t="s">
        <v>57</v>
      </c>
      <c r="K655" s="70">
        <v>8.2869999999999998E-5</v>
      </c>
      <c r="L655" s="68">
        <v>6</v>
      </c>
    </row>
    <row r="656" spans="1:12" x14ac:dyDescent="0.25">
      <c r="A656" s="53" t="str">
        <f t="shared" si="80"/>
        <v>2024JulIndonesian Rupiah</v>
      </c>
      <c r="B656" s="57">
        <f t="shared" si="81"/>
        <v>0</v>
      </c>
      <c r="C656" s="57">
        <f t="shared" si="82"/>
        <v>0</v>
      </c>
      <c r="D656" s="57">
        <f t="shared" si="83"/>
        <v>0</v>
      </c>
      <c r="E656" s="57">
        <f t="shared" si="84"/>
        <v>0</v>
      </c>
      <c r="F656" s="57">
        <f t="shared" si="85"/>
        <v>0</v>
      </c>
      <c r="G656" s="57">
        <f t="shared" si="86"/>
        <v>0</v>
      </c>
      <c r="H656" s="68">
        <v>2024</v>
      </c>
      <c r="I656" s="68" t="s">
        <v>56</v>
      </c>
      <c r="J656" s="68" t="s">
        <v>57</v>
      </c>
      <c r="K656" s="70">
        <v>8.2450000000000012E-5</v>
      </c>
      <c r="L656" s="68">
        <v>7</v>
      </c>
    </row>
    <row r="657" spans="1:12" x14ac:dyDescent="0.25">
      <c r="A657" s="53" t="str">
        <f t="shared" si="80"/>
        <v>2024AugIndonesian Rupiah</v>
      </c>
      <c r="B657" s="57">
        <f t="shared" si="81"/>
        <v>0</v>
      </c>
      <c r="C657" s="57">
        <f t="shared" si="82"/>
        <v>0</v>
      </c>
      <c r="D657" s="57">
        <f t="shared" si="83"/>
        <v>0</v>
      </c>
      <c r="E657" s="57">
        <f t="shared" si="84"/>
        <v>0</v>
      </c>
      <c r="F657" s="57">
        <f t="shared" si="85"/>
        <v>0</v>
      </c>
      <c r="G657" s="57">
        <f t="shared" si="86"/>
        <v>0</v>
      </c>
      <c r="H657" s="68">
        <v>2024</v>
      </c>
      <c r="I657" s="68" t="s">
        <v>58</v>
      </c>
      <c r="J657" s="68" t="s">
        <v>57</v>
      </c>
      <c r="K657" s="70">
        <v>8.4239999999999993E-5</v>
      </c>
      <c r="L657" s="68">
        <v>8</v>
      </c>
    </row>
    <row r="658" spans="1:12" x14ac:dyDescent="0.25">
      <c r="A658" s="53" t="str">
        <f t="shared" si="80"/>
        <v>2024SepIndonesian Rupiah</v>
      </c>
      <c r="B658" s="57">
        <f t="shared" si="81"/>
        <v>0</v>
      </c>
      <c r="C658" s="57">
        <f t="shared" si="82"/>
        <v>0</v>
      </c>
      <c r="D658" s="57">
        <f t="shared" si="83"/>
        <v>0</v>
      </c>
      <c r="E658" s="57">
        <f t="shared" si="84"/>
        <v>0</v>
      </c>
      <c r="F658" s="57">
        <f t="shared" si="85"/>
        <v>0</v>
      </c>
      <c r="G658" s="57">
        <f t="shared" si="86"/>
        <v>0</v>
      </c>
      <c r="H658" s="68">
        <v>2024</v>
      </c>
      <c r="I658" s="68" t="s">
        <v>60</v>
      </c>
      <c r="J658" s="68" t="s">
        <v>57</v>
      </c>
      <c r="K658" s="70">
        <v>8.460000000000001E-5</v>
      </c>
      <c r="L658" s="68">
        <v>9</v>
      </c>
    </row>
    <row r="659" spans="1:12" x14ac:dyDescent="0.25">
      <c r="A659" s="53" t="str">
        <f t="shared" si="80"/>
        <v>2024OctIndonesian Rupiah</v>
      </c>
      <c r="B659" s="57">
        <f t="shared" si="81"/>
        <v>0</v>
      </c>
      <c r="C659" s="57">
        <f t="shared" si="82"/>
        <v>0</v>
      </c>
      <c r="D659" s="57">
        <f t="shared" si="83"/>
        <v>0</v>
      </c>
      <c r="E659" s="57">
        <f t="shared" si="84"/>
        <v>0</v>
      </c>
      <c r="F659" s="57">
        <f t="shared" si="85"/>
        <v>0</v>
      </c>
      <c r="G659" s="57">
        <f t="shared" si="86"/>
        <v>0</v>
      </c>
      <c r="H659" s="68">
        <v>2024</v>
      </c>
      <c r="I659" s="68" t="s">
        <v>62</v>
      </c>
      <c r="J659" s="68" t="s">
        <v>57</v>
      </c>
      <c r="K659" s="70">
        <v>8.4209999999999995E-5</v>
      </c>
      <c r="L659" s="68">
        <v>10</v>
      </c>
    </row>
    <row r="660" spans="1:12" x14ac:dyDescent="0.25">
      <c r="A660" s="53" t="str">
        <f t="shared" si="80"/>
        <v>2024NovIndonesian Rupiah</v>
      </c>
      <c r="B660" s="57">
        <f t="shared" si="81"/>
        <v>0</v>
      </c>
      <c r="C660" s="57">
        <f t="shared" si="82"/>
        <v>0</v>
      </c>
      <c r="D660" s="57">
        <f t="shared" si="83"/>
        <v>0</v>
      </c>
      <c r="E660" s="57">
        <f t="shared" si="84"/>
        <v>0</v>
      </c>
      <c r="F660" s="57">
        <f t="shared" si="85"/>
        <v>0</v>
      </c>
      <c r="G660" s="57">
        <f t="shared" si="86"/>
        <v>0</v>
      </c>
      <c r="H660" s="68">
        <v>2024</v>
      </c>
      <c r="I660" s="68" t="s">
        <v>65</v>
      </c>
      <c r="J660" s="68" t="s">
        <v>57</v>
      </c>
      <c r="K660" s="70">
        <v>8.4480000000000004E-5</v>
      </c>
      <c r="L660" s="68">
        <v>11</v>
      </c>
    </row>
    <row r="661" spans="1:12" x14ac:dyDescent="0.25">
      <c r="A661" s="53" t="str">
        <f t="shared" si="80"/>
        <v>2024DecIndonesian Rupiah</v>
      </c>
      <c r="B661" s="57">
        <f t="shared" si="81"/>
        <v>0</v>
      </c>
      <c r="C661" s="57">
        <f t="shared" si="82"/>
        <v>0</v>
      </c>
      <c r="D661" s="57">
        <f t="shared" si="83"/>
        <v>0</v>
      </c>
      <c r="E661" s="57">
        <f t="shared" si="84"/>
        <v>0</v>
      </c>
      <c r="F661" s="57">
        <f t="shared" si="85"/>
        <v>0</v>
      </c>
      <c r="G661" s="57">
        <f t="shared" si="86"/>
        <v>0</v>
      </c>
      <c r="H661" s="68">
        <v>2024</v>
      </c>
      <c r="I661" s="68" t="s">
        <v>11</v>
      </c>
      <c r="J661" s="68" t="s">
        <v>57</v>
      </c>
      <c r="K661" s="70">
        <v>8.4259999999999996E-5</v>
      </c>
      <c r="L661" s="68">
        <v>12</v>
      </c>
    </row>
    <row r="662" spans="1:12" x14ac:dyDescent="0.25">
      <c r="A662" s="53" t="str">
        <f t="shared" si="80"/>
        <v>2025JanIndonesian Rupiah</v>
      </c>
      <c r="B662" s="57">
        <f t="shared" si="81"/>
        <v>0</v>
      </c>
      <c r="C662" s="57">
        <f t="shared" si="82"/>
        <v>0</v>
      </c>
      <c r="D662" s="57">
        <f t="shared" si="83"/>
        <v>0</v>
      </c>
      <c r="E662" s="57">
        <f t="shared" si="84"/>
        <v>0</v>
      </c>
      <c r="F662" s="57">
        <f t="shared" si="85"/>
        <v>0</v>
      </c>
      <c r="G662" s="57">
        <f t="shared" si="86"/>
        <v>0</v>
      </c>
      <c r="H662" s="68">
        <v>2025</v>
      </c>
      <c r="I662" s="68" t="s">
        <v>8</v>
      </c>
      <c r="J662" s="68" t="s">
        <v>57</v>
      </c>
      <c r="K662" s="70">
        <v>8.3100000000000001E-5</v>
      </c>
      <c r="L662" s="68">
        <v>1</v>
      </c>
    </row>
    <row r="663" spans="1:12" x14ac:dyDescent="0.25">
      <c r="A663" s="53" t="str">
        <f t="shared" si="80"/>
        <v>2025FebIndonesian Rupiah</v>
      </c>
      <c r="B663" s="57">
        <f t="shared" si="81"/>
        <v>0</v>
      </c>
      <c r="C663" s="57">
        <f t="shared" si="82"/>
        <v>0</v>
      </c>
      <c r="D663" s="57">
        <f t="shared" si="83"/>
        <v>0</v>
      </c>
      <c r="E663" s="57">
        <f t="shared" si="84"/>
        <v>0</v>
      </c>
      <c r="F663" s="57">
        <f t="shared" si="85"/>
        <v>0</v>
      </c>
      <c r="G663" s="57">
        <f t="shared" si="86"/>
        <v>0</v>
      </c>
      <c r="H663" s="68">
        <v>2025</v>
      </c>
      <c r="I663" s="68" t="s">
        <v>36</v>
      </c>
      <c r="J663" s="68" t="s">
        <v>57</v>
      </c>
      <c r="K663" s="70">
        <v>8.1379999999999997E-5</v>
      </c>
      <c r="L663" s="68">
        <v>2</v>
      </c>
    </row>
    <row r="664" spans="1:12" x14ac:dyDescent="0.25">
      <c r="A664" s="53" t="str">
        <f t="shared" si="80"/>
        <v>2025MarIndonesian Rupiah</v>
      </c>
      <c r="B664" s="57">
        <f t="shared" si="81"/>
        <v>0</v>
      </c>
      <c r="C664" s="57">
        <f t="shared" si="82"/>
        <v>0</v>
      </c>
      <c r="D664" s="57">
        <f t="shared" si="83"/>
        <v>0</v>
      </c>
      <c r="E664" s="57">
        <f t="shared" si="84"/>
        <v>0</v>
      </c>
      <c r="F664" s="57">
        <f t="shared" si="85"/>
        <v>0</v>
      </c>
      <c r="G664" s="57">
        <f t="shared" si="86"/>
        <v>0</v>
      </c>
      <c r="H664" s="68">
        <v>2025</v>
      </c>
      <c r="I664" s="68" t="s">
        <v>40</v>
      </c>
      <c r="J664" s="68" t="s">
        <v>57</v>
      </c>
      <c r="K664" s="70">
        <v>8.0979999999999987E-5</v>
      </c>
      <c r="L664" s="68">
        <v>3</v>
      </c>
    </row>
    <row r="665" spans="1:12" x14ac:dyDescent="0.25">
      <c r="A665" s="53" t="str">
        <f t="shared" si="80"/>
        <v>2025AprIndonesian Rupiah</v>
      </c>
      <c r="B665" s="57">
        <f t="shared" si="81"/>
        <v>0</v>
      </c>
      <c r="C665" s="57">
        <f t="shared" si="82"/>
        <v>0</v>
      </c>
      <c r="D665" s="57">
        <f t="shared" si="83"/>
        <v>0</v>
      </c>
      <c r="E665" s="57">
        <f t="shared" si="84"/>
        <v>0</v>
      </c>
      <c r="F665" s="57">
        <f t="shared" si="85"/>
        <v>0</v>
      </c>
      <c r="G665" s="57">
        <f t="shared" si="86"/>
        <v>0</v>
      </c>
      <c r="H665" s="68">
        <v>2025</v>
      </c>
      <c r="I665" s="68" t="s">
        <v>44</v>
      </c>
      <c r="J665" s="68" t="s">
        <v>57</v>
      </c>
      <c r="K665" s="70">
        <v>7.8369999999999997E-5</v>
      </c>
      <c r="L665" s="68">
        <v>4</v>
      </c>
    </row>
    <row r="666" spans="1:12" x14ac:dyDescent="0.25">
      <c r="A666" s="53" t="str">
        <f t="shared" si="80"/>
        <v>2025MayIndonesian Rupiah</v>
      </c>
      <c r="B666" s="57">
        <f t="shared" si="81"/>
        <v>0</v>
      </c>
      <c r="C666" s="57">
        <f t="shared" si="82"/>
        <v>0</v>
      </c>
      <c r="D666" s="57">
        <f t="shared" si="83"/>
        <v>0</v>
      </c>
      <c r="E666" s="57">
        <f t="shared" si="84"/>
        <v>0</v>
      </c>
      <c r="F666" s="57">
        <f t="shared" si="85"/>
        <v>0</v>
      </c>
      <c r="G666" s="57">
        <f t="shared" si="86"/>
        <v>0</v>
      </c>
      <c r="H666" s="68">
        <v>2025</v>
      </c>
      <c r="I666" s="68" t="s">
        <v>48</v>
      </c>
      <c r="J666" s="68" t="s">
        <v>57</v>
      </c>
      <c r="K666" s="70">
        <v>7.908999999999999E-5</v>
      </c>
      <c r="L666" s="68">
        <v>5</v>
      </c>
    </row>
    <row r="667" spans="1:12" x14ac:dyDescent="0.25">
      <c r="A667" s="53" t="str">
        <f t="shared" si="80"/>
        <v>2025JunIndonesian Rupiah</v>
      </c>
      <c r="B667" s="57">
        <f t="shared" si="81"/>
        <v>0</v>
      </c>
      <c r="C667" s="57">
        <f t="shared" si="82"/>
        <v>0</v>
      </c>
      <c r="D667" s="57">
        <f t="shared" si="83"/>
        <v>0</v>
      </c>
      <c r="E667" s="57">
        <f t="shared" si="84"/>
        <v>0</v>
      </c>
      <c r="F667" s="57">
        <f t="shared" si="85"/>
        <v>0</v>
      </c>
      <c r="G667" s="57">
        <f t="shared" si="86"/>
        <v>0</v>
      </c>
      <c r="H667" s="68">
        <v>2025</v>
      </c>
      <c r="I667" s="68" t="s">
        <v>52</v>
      </c>
      <c r="J667" s="68" t="s">
        <v>57</v>
      </c>
      <c r="K667" s="70">
        <v>7.858000000000001E-5</v>
      </c>
      <c r="L667" s="68">
        <v>6</v>
      </c>
    </row>
    <row r="668" spans="1:12" x14ac:dyDescent="0.25">
      <c r="A668" s="53" t="str">
        <f t="shared" si="80"/>
        <v>2025JulIndonesian Rupiah</v>
      </c>
      <c r="B668" s="57">
        <f t="shared" si="81"/>
        <v>0</v>
      </c>
      <c r="C668" s="57">
        <f t="shared" si="82"/>
        <v>0</v>
      </c>
      <c r="D668" s="57">
        <f t="shared" si="83"/>
        <v>0</v>
      </c>
      <c r="E668" s="57">
        <f t="shared" si="84"/>
        <v>0</v>
      </c>
      <c r="F668" s="57">
        <f t="shared" si="85"/>
        <v>0</v>
      </c>
      <c r="G668" s="57">
        <f t="shared" si="86"/>
        <v>0</v>
      </c>
      <c r="H668" s="68">
        <v>2025</v>
      </c>
      <c r="I668" s="68" t="s">
        <v>56</v>
      </c>
      <c r="J668" s="68" t="s">
        <v>57</v>
      </c>
      <c r="K668" s="70">
        <v>7.8650000000000001E-5</v>
      </c>
      <c r="L668" s="68">
        <v>7</v>
      </c>
    </row>
    <row r="669" spans="1:12" x14ac:dyDescent="0.25">
      <c r="A669" s="53" t="str">
        <f t="shared" si="80"/>
        <v>2025AugIndonesian Rupiah</v>
      </c>
      <c r="B669" s="57">
        <f t="shared" si="81"/>
        <v>0</v>
      </c>
      <c r="C669" s="57">
        <f t="shared" si="82"/>
        <v>0</v>
      </c>
      <c r="D669" s="57">
        <f t="shared" si="83"/>
        <v>0</v>
      </c>
      <c r="E669" s="57">
        <f t="shared" si="84"/>
        <v>0</v>
      </c>
      <c r="F669" s="57">
        <f t="shared" si="85"/>
        <v>0</v>
      </c>
      <c r="G669" s="57">
        <f t="shared" si="86"/>
        <v>0</v>
      </c>
      <c r="H669" s="68">
        <v>2025</v>
      </c>
      <c r="I669" s="68" t="s">
        <v>58</v>
      </c>
      <c r="J669" s="68" t="s">
        <v>57</v>
      </c>
      <c r="K669" s="70">
        <v>7.8100000000000001E-5</v>
      </c>
      <c r="L669" s="68">
        <v>8</v>
      </c>
    </row>
    <row r="670" spans="1:12" x14ac:dyDescent="0.25">
      <c r="A670" s="53" t="str">
        <f t="shared" si="80"/>
        <v>2025SepIndonesian Rupiah</v>
      </c>
      <c r="B670" s="57">
        <f t="shared" si="81"/>
        <v>0</v>
      </c>
      <c r="C670" s="57">
        <f t="shared" si="82"/>
        <v>0</v>
      </c>
      <c r="D670" s="57">
        <f t="shared" si="83"/>
        <v>0</v>
      </c>
      <c r="E670" s="57">
        <f t="shared" si="84"/>
        <v>0</v>
      </c>
      <c r="F670" s="57">
        <f t="shared" si="85"/>
        <v>0</v>
      </c>
      <c r="G670" s="57">
        <f t="shared" si="86"/>
        <v>0</v>
      </c>
      <c r="H670" s="68">
        <v>2025</v>
      </c>
      <c r="I670" s="68" t="s">
        <v>60</v>
      </c>
      <c r="J670" s="68" t="s">
        <v>57</v>
      </c>
      <c r="K670" s="70">
        <v>7.7340000000000002E-5</v>
      </c>
      <c r="L670" s="68">
        <v>9</v>
      </c>
    </row>
    <row r="671" spans="1:12" x14ac:dyDescent="0.25">
      <c r="A671" s="53" t="str">
        <f t="shared" si="80"/>
        <v>2025OctIndonesian Rupiah</v>
      </c>
      <c r="B671" s="57">
        <f t="shared" si="81"/>
        <v>0</v>
      </c>
      <c r="C671" s="57">
        <f t="shared" si="82"/>
        <v>0</v>
      </c>
      <c r="D671" s="57">
        <f t="shared" si="83"/>
        <v>0</v>
      </c>
      <c r="E671" s="57">
        <f t="shared" si="84"/>
        <v>0</v>
      </c>
      <c r="F671" s="57">
        <f t="shared" si="85"/>
        <v>0</v>
      </c>
      <c r="G671" s="57">
        <f t="shared" si="86"/>
        <v>0</v>
      </c>
      <c r="H671" s="68">
        <v>2025</v>
      </c>
      <c r="I671" s="68" t="s">
        <v>62</v>
      </c>
      <c r="J671" s="68" t="s">
        <v>57</v>
      </c>
      <c r="K671" s="70">
        <v>7.818E-5</v>
      </c>
      <c r="L671" s="68">
        <v>10</v>
      </c>
    </row>
    <row r="672" spans="1:12" x14ac:dyDescent="0.25">
      <c r="A672" s="53" t="str">
        <f t="shared" si="80"/>
        <v>2025NovIndonesian Rupiah</v>
      </c>
      <c r="B672" s="57">
        <f t="shared" si="81"/>
        <v>0</v>
      </c>
      <c r="C672" s="57">
        <f t="shared" si="82"/>
        <v>0</v>
      </c>
      <c r="D672" s="57">
        <f t="shared" si="83"/>
        <v>0</v>
      </c>
      <c r="E672" s="57">
        <f t="shared" si="84"/>
        <v>0</v>
      </c>
      <c r="F672" s="57">
        <f t="shared" si="85"/>
        <v>0</v>
      </c>
      <c r="G672" s="57">
        <f t="shared" si="86"/>
        <v>0</v>
      </c>
      <c r="H672" s="68">
        <v>2025</v>
      </c>
      <c r="I672" s="68" t="s">
        <v>65</v>
      </c>
      <c r="J672" s="68" t="s">
        <v>57</v>
      </c>
      <c r="K672" s="70">
        <v>7.784E-5</v>
      </c>
      <c r="L672" s="68">
        <v>11</v>
      </c>
    </row>
    <row r="673" spans="1:12" x14ac:dyDescent="0.25">
      <c r="A673" s="53" t="str">
        <f t="shared" si="80"/>
        <v>2025DecIndonesian Rupiah</v>
      </c>
      <c r="B673" s="57">
        <f t="shared" si="81"/>
        <v>0</v>
      </c>
      <c r="C673" s="57">
        <f t="shared" si="82"/>
        <v>0</v>
      </c>
      <c r="D673" s="57">
        <f t="shared" si="83"/>
        <v>0</v>
      </c>
      <c r="E673" s="57">
        <f t="shared" si="84"/>
        <v>0</v>
      </c>
      <c r="F673" s="57">
        <f t="shared" si="85"/>
        <v>0</v>
      </c>
      <c r="G673" s="57">
        <f t="shared" si="86"/>
        <v>0</v>
      </c>
      <c r="H673" s="68">
        <v>2025</v>
      </c>
      <c r="I673" s="68" t="s">
        <v>11</v>
      </c>
      <c r="J673" s="68" t="s">
        <v>57</v>
      </c>
      <c r="K673" s="70">
        <v>7.6920000000000002E-5</v>
      </c>
      <c r="L673" s="68">
        <v>12</v>
      </c>
    </row>
    <row r="674" spans="1:12" x14ac:dyDescent="0.25">
      <c r="A674" s="53" t="str">
        <f t="shared" si="80"/>
        <v>2018JanJapanese Yen</v>
      </c>
      <c r="B674" s="57">
        <f t="shared" si="81"/>
        <v>0</v>
      </c>
      <c r="C674" s="57">
        <f t="shared" si="82"/>
        <v>0</v>
      </c>
      <c r="D674" s="57">
        <f t="shared" si="83"/>
        <v>0</v>
      </c>
      <c r="E674" s="57">
        <f t="shared" si="84"/>
        <v>0</v>
      </c>
      <c r="F674" s="57">
        <f t="shared" si="85"/>
        <v>0</v>
      </c>
      <c r="G674" s="57">
        <f t="shared" si="86"/>
        <v>0</v>
      </c>
      <c r="H674" s="68">
        <v>2018</v>
      </c>
      <c r="I674" s="68" t="s">
        <v>8</v>
      </c>
      <c r="J674" s="68" t="s">
        <v>59</v>
      </c>
      <c r="K674" s="74">
        <v>1.2025999999999998E-2</v>
      </c>
      <c r="L674" s="68">
        <v>1</v>
      </c>
    </row>
    <row r="675" spans="1:12" x14ac:dyDescent="0.25">
      <c r="A675" s="53" t="str">
        <f t="shared" si="80"/>
        <v>2018FebJapanese Yen</v>
      </c>
      <c r="B675" s="57">
        <f t="shared" si="81"/>
        <v>0</v>
      </c>
      <c r="C675" s="57">
        <f t="shared" si="82"/>
        <v>0</v>
      </c>
      <c r="D675" s="57">
        <f t="shared" si="83"/>
        <v>0</v>
      </c>
      <c r="E675" s="57">
        <f t="shared" si="84"/>
        <v>0</v>
      </c>
      <c r="F675" s="57">
        <f t="shared" si="85"/>
        <v>0</v>
      </c>
      <c r="G675" s="57">
        <f t="shared" si="86"/>
        <v>0</v>
      </c>
      <c r="H675" s="68">
        <v>2018</v>
      </c>
      <c r="I675" s="68" t="s">
        <v>36</v>
      </c>
      <c r="J675" s="68" t="s">
        <v>59</v>
      </c>
      <c r="K675" s="74">
        <v>1.2365999999999999E-2</v>
      </c>
      <c r="L675" s="68">
        <v>2</v>
      </c>
    </row>
    <row r="676" spans="1:12" x14ac:dyDescent="0.25">
      <c r="A676" s="53" t="str">
        <f t="shared" si="80"/>
        <v>2018MarJapanese Yen</v>
      </c>
      <c r="B676" s="57">
        <f t="shared" si="81"/>
        <v>0</v>
      </c>
      <c r="C676" s="57">
        <f t="shared" si="82"/>
        <v>0</v>
      </c>
      <c r="D676" s="57">
        <f t="shared" si="83"/>
        <v>0</v>
      </c>
      <c r="E676" s="57">
        <f t="shared" si="84"/>
        <v>0</v>
      </c>
      <c r="F676" s="57">
        <f t="shared" si="85"/>
        <v>0</v>
      </c>
      <c r="G676" s="57">
        <f t="shared" si="86"/>
        <v>0</v>
      </c>
      <c r="H676" s="68">
        <v>2018</v>
      </c>
      <c r="I676" s="68" t="s">
        <v>40</v>
      </c>
      <c r="J676" s="68" t="s">
        <v>59</v>
      </c>
      <c r="K676" s="74">
        <v>1.2307999999999999E-2</v>
      </c>
      <c r="L676" s="68">
        <v>3</v>
      </c>
    </row>
    <row r="677" spans="1:12" x14ac:dyDescent="0.25">
      <c r="A677" s="53" t="str">
        <f t="shared" si="80"/>
        <v>2018AprJapanese Yen</v>
      </c>
      <c r="B677" s="57">
        <f t="shared" si="81"/>
        <v>0</v>
      </c>
      <c r="C677" s="57">
        <f t="shared" si="82"/>
        <v>0</v>
      </c>
      <c r="D677" s="57">
        <f t="shared" si="83"/>
        <v>0</v>
      </c>
      <c r="E677" s="57">
        <f t="shared" si="84"/>
        <v>0</v>
      </c>
      <c r="F677" s="57">
        <f t="shared" si="85"/>
        <v>0</v>
      </c>
      <c r="G677" s="57">
        <f t="shared" si="86"/>
        <v>0</v>
      </c>
      <c r="H677" s="68">
        <v>2018</v>
      </c>
      <c r="I677" s="68" t="s">
        <v>44</v>
      </c>
      <c r="J677" s="68" t="s">
        <v>59</v>
      </c>
      <c r="K677" s="74">
        <v>1.213E-2</v>
      </c>
      <c r="L677" s="68">
        <v>4</v>
      </c>
    </row>
    <row r="678" spans="1:12" x14ac:dyDescent="0.25">
      <c r="A678" s="53" t="str">
        <f t="shared" si="80"/>
        <v>2018MayJapanese Yen</v>
      </c>
      <c r="B678" s="57">
        <f t="shared" si="81"/>
        <v>0</v>
      </c>
      <c r="C678" s="57">
        <f t="shared" si="82"/>
        <v>0</v>
      </c>
      <c r="D678" s="57">
        <f t="shared" si="83"/>
        <v>0</v>
      </c>
      <c r="E678" s="57">
        <f t="shared" si="84"/>
        <v>0</v>
      </c>
      <c r="F678" s="57">
        <f t="shared" si="85"/>
        <v>0</v>
      </c>
      <c r="G678" s="57">
        <f t="shared" si="86"/>
        <v>0</v>
      </c>
      <c r="H678" s="68">
        <v>2018</v>
      </c>
      <c r="I678" s="68" t="s">
        <v>48</v>
      </c>
      <c r="J678" s="68" t="s">
        <v>59</v>
      </c>
      <c r="K678" s="70">
        <v>1.2306999999999998E-2</v>
      </c>
      <c r="L678" s="68">
        <v>5</v>
      </c>
    </row>
    <row r="679" spans="1:12" x14ac:dyDescent="0.25">
      <c r="A679" s="53" t="str">
        <f t="shared" si="80"/>
        <v>2018JunJapanese Yen</v>
      </c>
      <c r="B679" s="57">
        <f t="shared" si="81"/>
        <v>0</v>
      </c>
      <c r="C679" s="57">
        <f t="shared" si="82"/>
        <v>0</v>
      </c>
      <c r="D679" s="57">
        <f t="shared" si="83"/>
        <v>0</v>
      </c>
      <c r="E679" s="57">
        <f t="shared" si="84"/>
        <v>0</v>
      </c>
      <c r="F679" s="57">
        <f t="shared" si="85"/>
        <v>0</v>
      </c>
      <c r="G679" s="57">
        <f t="shared" si="86"/>
        <v>0</v>
      </c>
      <c r="H679" s="68">
        <v>2018</v>
      </c>
      <c r="I679" s="68" t="s">
        <v>52</v>
      </c>
      <c r="J679" s="68" t="s">
        <v>59</v>
      </c>
      <c r="K679" s="74">
        <v>1.2332000000000001E-2</v>
      </c>
      <c r="L679" s="68">
        <v>6</v>
      </c>
    </row>
    <row r="680" spans="1:12" x14ac:dyDescent="0.25">
      <c r="A680" s="53" t="str">
        <f t="shared" si="80"/>
        <v>2018JulJapanese Yen</v>
      </c>
      <c r="B680" s="57">
        <f t="shared" si="81"/>
        <v>0</v>
      </c>
      <c r="C680" s="57">
        <f t="shared" si="82"/>
        <v>0</v>
      </c>
      <c r="D680" s="57">
        <f t="shared" si="83"/>
        <v>0</v>
      </c>
      <c r="E680" s="57">
        <f t="shared" si="84"/>
        <v>0</v>
      </c>
      <c r="F680" s="57">
        <f t="shared" si="85"/>
        <v>0</v>
      </c>
      <c r="G680" s="57">
        <f t="shared" si="86"/>
        <v>0</v>
      </c>
      <c r="H680" s="68">
        <v>2018</v>
      </c>
      <c r="I680" s="68" t="s">
        <v>56</v>
      </c>
      <c r="J680" s="68" t="s">
        <v>59</v>
      </c>
      <c r="K680" s="70">
        <v>1.2277E-2</v>
      </c>
      <c r="L680" s="68">
        <v>7</v>
      </c>
    </row>
    <row r="681" spans="1:12" x14ac:dyDescent="0.25">
      <c r="A681" s="53" t="str">
        <f t="shared" si="80"/>
        <v>2018AugJapanese Yen</v>
      </c>
      <c r="B681" s="57">
        <f t="shared" si="81"/>
        <v>0</v>
      </c>
      <c r="C681" s="57">
        <f t="shared" si="82"/>
        <v>0</v>
      </c>
      <c r="D681" s="57">
        <f t="shared" si="83"/>
        <v>0</v>
      </c>
      <c r="E681" s="57">
        <f t="shared" si="84"/>
        <v>0</v>
      </c>
      <c r="F681" s="57">
        <f t="shared" si="85"/>
        <v>0</v>
      </c>
      <c r="G681" s="57">
        <f t="shared" si="86"/>
        <v>0</v>
      </c>
      <c r="H681" s="68">
        <v>2018</v>
      </c>
      <c r="I681" s="68" t="s">
        <v>58</v>
      </c>
      <c r="J681" s="68" t="s">
        <v>59</v>
      </c>
      <c r="K681" s="70">
        <v>1.2326999999999999E-2</v>
      </c>
      <c r="L681" s="68">
        <v>8</v>
      </c>
    </row>
    <row r="682" spans="1:12" x14ac:dyDescent="0.25">
      <c r="A682" s="53" t="str">
        <f t="shared" si="80"/>
        <v>2018SepJapanese Yen</v>
      </c>
      <c r="B682" s="57">
        <f t="shared" si="81"/>
        <v>0</v>
      </c>
      <c r="C682" s="57">
        <f t="shared" si="82"/>
        <v>0</v>
      </c>
      <c r="D682" s="57">
        <f t="shared" si="83"/>
        <v>0</v>
      </c>
      <c r="E682" s="57">
        <f t="shared" si="84"/>
        <v>0</v>
      </c>
      <c r="F682" s="57">
        <f t="shared" si="85"/>
        <v>0</v>
      </c>
      <c r="G682" s="57">
        <f t="shared" si="86"/>
        <v>0</v>
      </c>
      <c r="H682" s="68">
        <v>2018</v>
      </c>
      <c r="I682" s="68" t="s">
        <v>60</v>
      </c>
      <c r="J682" s="68" t="s">
        <v>59</v>
      </c>
      <c r="K682" s="70">
        <v>1.2043999999999999E-2</v>
      </c>
      <c r="L682" s="68">
        <v>9</v>
      </c>
    </row>
    <row r="683" spans="1:12" x14ac:dyDescent="0.25">
      <c r="A683" s="53" t="str">
        <f t="shared" si="80"/>
        <v>2018OctJapanese Yen</v>
      </c>
      <c r="B683" s="57">
        <f t="shared" si="81"/>
        <v>0</v>
      </c>
      <c r="C683" s="57">
        <f t="shared" si="82"/>
        <v>0</v>
      </c>
      <c r="D683" s="57">
        <f t="shared" si="83"/>
        <v>0</v>
      </c>
      <c r="E683" s="57">
        <f t="shared" si="84"/>
        <v>0</v>
      </c>
      <c r="F683" s="57">
        <f t="shared" si="85"/>
        <v>0</v>
      </c>
      <c r="G683" s="57">
        <f t="shared" si="86"/>
        <v>0</v>
      </c>
      <c r="H683" s="68">
        <v>2018</v>
      </c>
      <c r="I683" s="68" t="s">
        <v>62</v>
      </c>
      <c r="J683" s="68" t="s">
        <v>59</v>
      </c>
      <c r="K683" s="70">
        <v>1.2244999999999999E-2</v>
      </c>
      <c r="L683" s="68">
        <v>10</v>
      </c>
    </row>
    <row r="684" spans="1:12" x14ac:dyDescent="0.25">
      <c r="A684" s="53" t="str">
        <f t="shared" si="80"/>
        <v>2018NovJapanese Yen</v>
      </c>
      <c r="B684" s="57">
        <f t="shared" si="81"/>
        <v>0</v>
      </c>
      <c r="C684" s="57">
        <f t="shared" si="82"/>
        <v>0</v>
      </c>
      <c r="D684" s="57">
        <f t="shared" si="83"/>
        <v>0</v>
      </c>
      <c r="E684" s="57">
        <f t="shared" si="84"/>
        <v>0</v>
      </c>
      <c r="F684" s="57">
        <f t="shared" si="85"/>
        <v>0</v>
      </c>
      <c r="G684" s="57">
        <f t="shared" si="86"/>
        <v>0</v>
      </c>
      <c r="H684" s="68">
        <v>2018</v>
      </c>
      <c r="I684" s="68" t="s">
        <v>65</v>
      </c>
      <c r="J684" s="68" t="s">
        <v>59</v>
      </c>
      <c r="K684" s="70">
        <v>1.2084999999999999E-2</v>
      </c>
      <c r="L684" s="68">
        <v>11</v>
      </c>
    </row>
    <row r="685" spans="1:12" x14ac:dyDescent="0.25">
      <c r="A685" s="53" t="str">
        <f t="shared" si="80"/>
        <v>2018DecJapanese Yen</v>
      </c>
      <c r="B685" s="57">
        <f t="shared" si="81"/>
        <v>0</v>
      </c>
      <c r="C685" s="57">
        <f t="shared" si="82"/>
        <v>0</v>
      </c>
      <c r="D685" s="57">
        <f t="shared" si="83"/>
        <v>0</v>
      </c>
      <c r="E685" s="57">
        <f t="shared" si="84"/>
        <v>0</v>
      </c>
      <c r="F685" s="57">
        <f t="shared" si="85"/>
        <v>0</v>
      </c>
      <c r="G685" s="57">
        <f t="shared" si="86"/>
        <v>0</v>
      </c>
      <c r="H685" s="68">
        <v>2018</v>
      </c>
      <c r="I685" s="68" t="s">
        <v>11</v>
      </c>
      <c r="J685" s="68" t="s">
        <v>59</v>
      </c>
      <c r="K685" s="70">
        <v>1.2359E-2</v>
      </c>
      <c r="L685" s="68">
        <v>12</v>
      </c>
    </row>
    <row r="686" spans="1:12" x14ac:dyDescent="0.25">
      <c r="A686" s="53" t="str">
        <f t="shared" si="80"/>
        <v>2019JanJapanese Yen</v>
      </c>
      <c r="B686" s="57">
        <f t="shared" si="81"/>
        <v>0</v>
      </c>
      <c r="C686" s="57">
        <f t="shared" si="82"/>
        <v>0</v>
      </c>
      <c r="D686" s="57">
        <f t="shared" si="83"/>
        <v>0</v>
      </c>
      <c r="E686" s="57">
        <f t="shared" si="84"/>
        <v>0</v>
      </c>
      <c r="F686" s="57">
        <f t="shared" si="85"/>
        <v>0</v>
      </c>
      <c r="G686" s="57">
        <f t="shared" si="86"/>
        <v>0</v>
      </c>
      <c r="H686" s="68">
        <v>2019</v>
      </c>
      <c r="I686" s="68" t="s">
        <v>8</v>
      </c>
      <c r="J686" s="68" t="s">
        <v>59</v>
      </c>
      <c r="K686" s="75">
        <v>1.2365999999999999E-2</v>
      </c>
      <c r="L686" s="68">
        <v>1</v>
      </c>
    </row>
    <row r="687" spans="1:12" x14ac:dyDescent="0.25">
      <c r="A687" s="53" t="str">
        <f t="shared" si="80"/>
        <v>2019FebJapanese Yen</v>
      </c>
      <c r="B687" s="57">
        <f t="shared" si="81"/>
        <v>0</v>
      </c>
      <c r="C687" s="57">
        <f t="shared" si="82"/>
        <v>0</v>
      </c>
      <c r="D687" s="57">
        <f t="shared" si="83"/>
        <v>0</v>
      </c>
      <c r="E687" s="57">
        <f t="shared" si="84"/>
        <v>0</v>
      </c>
      <c r="F687" s="57">
        <f t="shared" si="85"/>
        <v>0</v>
      </c>
      <c r="G687" s="57">
        <f t="shared" si="86"/>
        <v>0</v>
      </c>
      <c r="H687" s="68">
        <v>2019</v>
      </c>
      <c r="I687" s="68" t="s">
        <v>36</v>
      </c>
      <c r="J687" s="68" t="s">
        <v>59</v>
      </c>
      <c r="K687" s="75">
        <v>1.2163E-2</v>
      </c>
      <c r="L687" s="68">
        <v>2</v>
      </c>
    </row>
    <row r="688" spans="1:12" x14ac:dyDescent="0.25">
      <c r="A688" s="53" t="str">
        <f t="shared" si="80"/>
        <v>2019MarJapanese Yen</v>
      </c>
      <c r="B688" s="57">
        <f t="shared" si="81"/>
        <v>0</v>
      </c>
      <c r="C688" s="57">
        <f t="shared" si="82"/>
        <v>0</v>
      </c>
      <c r="D688" s="57">
        <f t="shared" si="83"/>
        <v>0</v>
      </c>
      <c r="E688" s="57">
        <f t="shared" si="84"/>
        <v>0</v>
      </c>
      <c r="F688" s="57">
        <f t="shared" si="85"/>
        <v>0</v>
      </c>
      <c r="G688" s="57">
        <f t="shared" si="86"/>
        <v>0</v>
      </c>
      <c r="H688" s="68">
        <v>2019</v>
      </c>
      <c r="I688" s="68" t="s">
        <v>40</v>
      </c>
      <c r="J688" s="68" t="s">
        <v>59</v>
      </c>
      <c r="K688" s="75">
        <v>1.2244999999999999E-2</v>
      </c>
      <c r="L688" s="68">
        <v>3</v>
      </c>
    </row>
    <row r="689" spans="1:12" x14ac:dyDescent="0.25">
      <c r="A689" s="53" t="str">
        <f t="shared" si="80"/>
        <v>2019AprJapanese Yen</v>
      </c>
      <c r="B689" s="57">
        <f t="shared" si="81"/>
        <v>0</v>
      </c>
      <c r="C689" s="57">
        <f t="shared" si="82"/>
        <v>0</v>
      </c>
      <c r="D689" s="57">
        <f t="shared" si="83"/>
        <v>0</v>
      </c>
      <c r="E689" s="57">
        <f t="shared" si="84"/>
        <v>0</v>
      </c>
      <c r="F689" s="57">
        <f t="shared" si="85"/>
        <v>0</v>
      </c>
      <c r="G689" s="57">
        <f t="shared" si="86"/>
        <v>0</v>
      </c>
      <c r="H689" s="68">
        <v>2019</v>
      </c>
      <c r="I689" s="68" t="s">
        <v>44</v>
      </c>
      <c r="J689" s="68" t="s">
        <v>59</v>
      </c>
      <c r="K689" s="75">
        <v>1.2208000000000002E-2</v>
      </c>
      <c r="L689" s="68">
        <v>4</v>
      </c>
    </row>
    <row r="690" spans="1:12" x14ac:dyDescent="0.25">
      <c r="A690" s="53" t="str">
        <f t="shared" si="80"/>
        <v>2019MayJapanese Yen</v>
      </c>
      <c r="B690" s="57">
        <f t="shared" si="81"/>
        <v>0</v>
      </c>
      <c r="C690" s="57">
        <f t="shared" si="82"/>
        <v>0</v>
      </c>
      <c r="D690" s="57">
        <f t="shared" si="83"/>
        <v>0</v>
      </c>
      <c r="E690" s="57">
        <f t="shared" si="84"/>
        <v>0</v>
      </c>
      <c r="F690" s="57">
        <f t="shared" si="85"/>
        <v>0</v>
      </c>
      <c r="G690" s="57">
        <f t="shared" si="86"/>
        <v>0</v>
      </c>
      <c r="H690" s="68">
        <v>2019</v>
      </c>
      <c r="I690" s="68" t="s">
        <v>48</v>
      </c>
      <c r="J690" s="68" t="s">
        <v>59</v>
      </c>
      <c r="K690" s="75">
        <v>1.2627999999999999E-2</v>
      </c>
      <c r="L690" s="68">
        <v>5</v>
      </c>
    </row>
    <row r="691" spans="1:12" x14ac:dyDescent="0.25">
      <c r="A691" s="53" t="str">
        <f t="shared" si="80"/>
        <v>2019JunJapanese Yen</v>
      </c>
      <c r="B691" s="57">
        <f t="shared" si="81"/>
        <v>0</v>
      </c>
      <c r="C691" s="57">
        <f t="shared" si="82"/>
        <v>0</v>
      </c>
      <c r="D691" s="57">
        <f t="shared" si="83"/>
        <v>0</v>
      </c>
      <c r="E691" s="57">
        <f t="shared" si="84"/>
        <v>0</v>
      </c>
      <c r="F691" s="57">
        <f t="shared" si="85"/>
        <v>0</v>
      </c>
      <c r="G691" s="57">
        <f t="shared" si="86"/>
        <v>0</v>
      </c>
      <c r="H691" s="68">
        <v>2019</v>
      </c>
      <c r="I691" s="68" t="s">
        <v>52</v>
      </c>
      <c r="J691" s="68" t="s">
        <v>59</v>
      </c>
      <c r="K691" s="75">
        <v>1.2576E-2</v>
      </c>
      <c r="L691" s="68">
        <v>6</v>
      </c>
    </row>
    <row r="692" spans="1:12" x14ac:dyDescent="0.25">
      <c r="A692" s="53" t="str">
        <f t="shared" si="80"/>
        <v>2019JulJapanese Yen</v>
      </c>
      <c r="B692" s="57">
        <f t="shared" si="81"/>
        <v>0</v>
      </c>
      <c r="C692" s="57">
        <f t="shared" si="82"/>
        <v>0</v>
      </c>
      <c r="D692" s="57">
        <f t="shared" si="83"/>
        <v>0</v>
      </c>
      <c r="E692" s="57">
        <f t="shared" si="84"/>
        <v>0</v>
      </c>
      <c r="F692" s="57">
        <f t="shared" si="85"/>
        <v>0</v>
      </c>
      <c r="G692" s="57">
        <f t="shared" si="86"/>
        <v>0</v>
      </c>
      <c r="H692" s="68">
        <v>2019</v>
      </c>
      <c r="I692" s="68" t="s">
        <v>56</v>
      </c>
      <c r="J692" s="68" t="s">
        <v>59</v>
      </c>
      <c r="K692" s="74">
        <v>1.2612000000000002E-2</v>
      </c>
      <c r="L692" s="68">
        <v>7</v>
      </c>
    </row>
    <row r="693" spans="1:12" x14ac:dyDescent="0.25">
      <c r="A693" s="53" t="str">
        <f t="shared" si="80"/>
        <v>2019AugJapanese Yen</v>
      </c>
      <c r="B693" s="57">
        <f t="shared" si="81"/>
        <v>0</v>
      </c>
      <c r="C693" s="57">
        <f t="shared" si="82"/>
        <v>0</v>
      </c>
      <c r="D693" s="57">
        <f t="shared" si="83"/>
        <v>0</v>
      </c>
      <c r="E693" s="57">
        <f t="shared" si="84"/>
        <v>0</v>
      </c>
      <c r="F693" s="57">
        <f t="shared" si="85"/>
        <v>0</v>
      </c>
      <c r="G693" s="57">
        <f t="shared" si="86"/>
        <v>0</v>
      </c>
      <c r="H693" s="68">
        <v>2019</v>
      </c>
      <c r="I693" s="68" t="s">
        <v>58</v>
      </c>
      <c r="J693" s="68" t="s">
        <v>59</v>
      </c>
      <c r="K693" s="74">
        <v>1.3040000000000001E-2</v>
      </c>
      <c r="L693" s="68">
        <v>8</v>
      </c>
    </row>
    <row r="694" spans="1:12" x14ac:dyDescent="0.25">
      <c r="A694" s="53" t="str">
        <f t="shared" si="80"/>
        <v>2019SepJapanese Yen</v>
      </c>
      <c r="B694" s="57">
        <f t="shared" si="81"/>
        <v>0</v>
      </c>
      <c r="C694" s="57">
        <f t="shared" si="82"/>
        <v>0</v>
      </c>
      <c r="D694" s="57">
        <f t="shared" si="83"/>
        <v>0</v>
      </c>
      <c r="E694" s="57">
        <f t="shared" si="84"/>
        <v>0</v>
      </c>
      <c r="F694" s="57">
        <f t="shared" si="85"/>
        <v>0</v>
      </c>
      <c r="G694" s="57">
        <f t="shared" si="86"/>
        <v>0</v>
      </c>
      <c r="H694" s="68">
        <v>2019</v>
      </c>
      <c r="I694" s="68" t="s">
        <v>60</v>
      </c>
      <c r="J694" s="68" t="s">
        <v>59</v>
      </c>
      <c r="K694" s="74">
        <v>1.2796E-2</v>
      </c>
      <c r="L694" s="68">
        <v>9</v>
      </c>
    </row>
    <row r="695" spans="1:12" x14ac:dyDescent="0.25">
      <c r="A695" s="53" t="str">
        <f t="shared" si="80"/>
        <v>2019OctJapanese Yen</v>
      </c>
      <c r="B695" s="57">
        <f t="shared" si="81"/>
        <v>0</v>
      </c>
      <c r="C695" s="57">
        <f t="shared" si="82"/>
        <v>0</v>
      </c>
      <c r="D695" s="57">
        <f t="shared" si="83"/>
        <v>0</v>
      </c>
      <c r="E695" s="57">
        <f t="shared" si="84"/>
        <v>0</v>
      </c>
      <c r="F695" s="57">
        <f t="shared" si="85"/>
        <v>0</v>
      </c>
      <c r="G695" s="57">
        <f t="shared" si="86"/>
        <v>0</v>
      </c>
      <c r="H695" s="68">
        <v>2019</v>
      </c>
      <c r="I695" s="68" t="s">
        <v>62</v>
      </c>
      <c r="J695" s="68" t="s">
        <v>59</v>
      </c>
      <c r="K695" s="74">
        <v>1.2525E-2</v>
      </c>
      <c r="L695" s="68">
        <v>10</v>
      </c>
    </row>
    <row r="696" spans="1:12" x14ac:dyDescent="0.25">
      <c r="A696" s="53" t="str">
        <f t="shared" si="80"/>
        <v>2019NovJapanese Yen</v>
      </c>
      <c r="B696" s="57">
        <f t="shared" si="81"/>
        <v>0</v>
      </c>
      <c r="C696" s="57">
        <f t="shared" si="82"/>
        <v>0</v>
      </c>
      <c r="D696" s="57">
        <f t="shared" si="83"/>
        <v>0</v>
      </c>
      <c r="E696" s="57">
        <f t="shared" si="84"/>
        <v>0</v>
      </c>
      <c r="F696" s="57">
        <f t="shared" si="85"/>
        <v>0</v>
      </c>
      <c r="G696" s="57">
        <f t="shared" si="86"/>
        <v>0</v>
      </c>
      <c r="H696" s="68">
        <v>2019</v>
      </c>
      <c r="I696" s="68" t="s">
        <v>65</v>
      </c>
      <c r="J696" s="68" t="s">
        <v>59</v>
      </c>
      <c r="K696" s="74">
        <v>1.2475E-2</v>
      </c>
      <c r="L696" s="68">
        <v>11</v>
      </c>
    </row>
    <row r="697" spans="1:12" x14ac:dyDescent="0.25">
      <c r="A697" s="53" t="str">
        <f t="shared" si="80"/>
        <v>2019DecJapanese Yen</v>
      </c>
      <c r="B697" s="57">
        <f t="shared" si="81"/>
        <v>0</v>
      </c>
      <c r="C697" s="57">
        <f t="shared" si="82"/>
        <v>0</v>
      </c>
      <c r="D697" s="57">
        <f t="shared" si="83"/>
        <v>0</v>
      </c>
      <c r="E697" s="57">
        <f t="shared" si="84"/>
        <v>0</v>
      </c>
      <c r="F697" s="57">
        <f t="shared" si="85"/>
        <v>0</v>
      </c>
      <c r="G697" s="57">
        <f t="shared" si="86"/>
        <v>0</v>
      </c>
      <c r="H697" s="68">
        <v>2019</v>
      </c>
      <c r="I697" s="68" t="s">
        <v>11</v>
      </c>
      <c r="J697" s="68" t="s">
        <v>59</v>
      </c>
      <c r="K697" s="74">
        <v>1.2397999999999999E-2</v>
      </c>
      <c r="L697" s="68">
        <v>12</v>
      </c>
    </row>
    <row r="698" spans="1:12" x14ac:dyDescent="0.25">
      <c r="A698" s="53" t="str">
        <f t="shared" si="80"/>
        <v>2020JanJapanese Yen</v>
      </c>
      <c r="B698" s="57">
        <f t="shared" si="81"/>
        <v>0</v>
      </c>
      <c r="C698" s="57">
        <f t="shared" si="82"/>
        <v>0</v>
      </c>
      <c r="D698" s="57">
        <f t="shared" si="83"/>
        <v>0</v>
      </c>
      <c r="E698" s="57">
        <f t="shared" si="84"/>
        <v>0</v>
      </c>
      <c r="F698" s="57">
        <f t="shared" si="85"/>
        <v>0</v>
      </c>
      <c r="G698" s="57">
        <f t="shared" si="86"/>
        <v>0</v>
      </c>
      <c r="H698" s="68">
        <v>2020</v>
      </c>
      <c r="I698" s="68" t="s">
        <v>8</v>
      </c>
      <c r="J698" s="68" t="s">
        <v>59</v>
      </c>
      <c r="K698" s="74">
        <v>1.2485999999999999E-2</v>
      </c>
      <c r="L698" s="68">
        <v>1</v>
      </c>
    </row>
    <row r="699" spans="1:12" x14ac:dyDescent="0.25">
      <c r="A699" s="53" t="str">
        <f t="shared" si="80"/>
        <v>2020FebJapanese Yen</v>
      </c>
      <c r="B699" s="57">
        <f t="shared" si="81"/>
        <v>0</v>
      </c>
      <c r="C699" s="57">
        <f t="shared" si="82"/>
        <v>0</v>
      </c>
      <c r="D699" s="57">
        <f t="shared" si="83"/>
        <v>0</v>
      </c>
      <c r="E699" s="57">
        <f t="shared" si="84"/>
        <v>0</v>
      </c>
      <c r="F699" s="57">
        <f t="shared" si="85"/>
        <v>0</v>
      </c>
      <c r="G699" s="57">
        <f t="shared" si="86"/>
        <v>0</v>
      </c>
      <c r="H699" s="68">
        <v>2020</v>
      </c>
      <c r="I699" s="68" t="s">
        <v>36</v>
      </c>
      <c r="J699" s="68" t="s">
        <v>59</v>
      </c>
      <c r="K699" s="74">
        <v>1.2808E-2</v>
      </c>
      <c r="L699" s="68">
        <v>2</v>
      </c>
    </row>
    <row r="700" spans="1:12" x14ac:dyDescent="0.25">
      <c r="A700" s="53" t="str">
        <f t="shared" si="80"/>
        <v>2020MarJapanese Yen</v>
      </c>
      <c r="B700" s="57">
        <f t="shared" si="81"/>
        <v>0</v>
      </c>
      <c r="C700" s="57">
        <f t="shared" si="82"/>
        <v>0</v>
      </c>
      <c r="D700" s="57">
        <f t="shared" si="83"/>
        <v>0</v>
      </c>
      <c r="E700" s="57">
        <f t="shared" si="84"/>
        <v>0</v>
      </c>
      <c r="F700" s="57">
        <f t="shared" si="85"/>
        <v>0</v>
      </c>
      <c r="G700" s="57">
        <f t="shared" si="86"/>
        <v>0</v>
      </c>
      <c r="H700" s="68">
        <v>2020</v>
      </c>
      <c r="I700" s="68" t="s">
        <v>40</v>
      </c>
      <c r="J700" s="68" t="s">
        <v>59</v>
      </c>
      <c r="K700" s="74">
        <v>1.3142000000000001E-2</v>
      </c>
      <c r="L700" s="68">
        <v>3</v>
      </c>
    </row>
    <row r="701" spans="1:12" x14ac:dyDescent="0.25">
      <c r="A701" s="53" t="str">
        <f t="shared" si="80"/>
        <v>2020AprJapanese Yen</v>
      </c>
      <c r="B701" s="57">
        <f t="shared" si="81"/>
        <v>0</v>
      </c>
      <c r="C701" s="57">
        <f t="shared" si="82"/>
        <v>0</v>
      </c>
      <c r="D701" s="57">
        <f t="shared" si="83"/>
        <v>0</v>
      </c>
      <c r="E701" s="57">
        <f t="shared" si="84"/>
        <v>0</v>
      </c>
      <c r="F701" s="57">
        <f t="shared" si="85"/>
        <v>0</v>
      </c>
      <c r="G701" s="57">
        <f t="shared" si="86"/>
        <v>0</v>
      </c>
      <c r="H701" s="68">
        <v>2020</v>
      </c>
      <c r="I701" s="68" t="s">
        <v>44</v>
      </c>
      <c r="J701" s="68" t="s">
        <v>59</v>
      </c>
      <c r="K701" s="74">
        <v>1.324E-2</v>
      </c>
      <c r="L701" s="68">
        <v>4</v>
      </c>
    </row>
    <row r="702" spans="1:12" x14ac:dyDescent="0.25">
      <c r="A702" s="53" t="str">
        <f t="shared" si="80"/>
        <v>2020MayJapanese Yen</v>
      </c>
      <c r="B702" s="57">
        <f t="shared" si="81"/>
        <v>0</v>
      </c>
      <c r="C702" s="57">
        <f t="shared" si="82"/>
        <v>0</v>
      </c>
      <c r="D702" s="57">
        <f t="shared" si="83"/>
        <v>0</v>
      </c>
      <c r="E702" s="57">
        <f t="shared" si="84"/>
        <v>0</v>
      </c>
      <c r="F702" s="57">
        <f t="shared" si="85"/>
        <v>0</v>
      </c>
      <c r="G702" s="57">
        <f t="shared" si="86"/>
        <v>0</v>
      </c>
      <c r="H702" s="68">
        <v>2020</v>
      </c>
      <c r="I702" s="68" t="s">
        <v>48</v>
      </c>
      <c r="J702" s="68" t="s">
        <v>59</v>
      </c>
      <c r="K702" s="74">
        <v>1.3169E-2</v>
      </c>
      <c r="L702" s="68">
        <v>5</v>
      </c>
    </row>
    <row r="703" spans="1:12" x14ac:dyDescent="0.25">
      <c r="A703" s="53" t="str">
        <f t="shared" si="80"/>
        <v>2020JunJapanese Yen</v>
      </c>
      <c r="B703" s="57">
        <f t="shared" si="81"/>
        <v>0</v>
      </c>
      <c r="C703" s="57">
        <f t="shared" si="82"/>
        <v>0</v>
      </c>
      <c r="D703" s="57">
        <f t="shared" si="83"/>
        <v>0</v>
      </c>
      <c r="E703" s="57">
        <f t="shared" si="84"/>
        <v>0</v>
      </c>
      <c r="F703" s="57">
        <f t="shared" si="85"/>
        <v>0</v>
      </c>
      <c r="G703" s="57">
        <f t="shared" si="86"/>
        <v>0</v>
      </c>
      <c r="H703" s="68">
        <v>2020</v>
      </c>
      <c r="I703" s="68" t="s">
        <v>52</v>
      </c>
      <c r="J703" s="68" t="s">
        <v>59</v>
      </c>
      <c r="K703" s="74">
        <v>1.2931E-2</v>
      </c>
      <c r="L703" s="68">
        <v>6</v>
      </c>
    </row>
    <row r="704" spans="1:12" x14ac:dyDescent="0.25">
      <c r="A704" s="53" t="str">
        <f t="shared" si="80"/>
        <v>2020JulJapanese Yen</v>
      </c>
      <c r="B704" s="57">
        <f t="shared" si="81"/>
        <v>0</v>
      </c>
      <c r="C704" s="57">
        <f t="shared" si="82"/>
        <v>0</v>
      </c>
      <c r="D704" s="57">
        <f t="shared" si="83"/>
        <v>0</v>
      </c>
      <c r="E704" s="57">
        <f t="shared" si="84"/>
        <v>0</v>
      </c>
      <c r="F704" s="57">
        <f t="shared" si="85"/>
        <v>0</v>
      </c>
      <c r="G704" s="57">
        <f t="shared" si="86"/>
        <v>0</v>
      </c>
      <c r="H704" s="68">
        <v>2020</v>
      </c>
      <c r="I704" s="68" t="s">
        <v>56</v>
      </c>
      <c r="J704" s="68" t="s">
        <v>59</v>
      </c>
      <c r="K704" s="74">
        <v>1.3091999999999999E-2</v>
      </c>
      <c r="L704" s="68">
        <v>7</v>
      </c>
    </row>
    <row r="705" spans="1:12" x14ac:dyDescent="0.25">
      <c r="A705" s="53" t="str">
        <f t="shared" si="80"/>
        <v>2020AugJapanese Yen</v>
      </c>
      <c r="B705" s="57">
        <f t="shared" si="81"/>
        <v>0</v>
      </c>
      <c r="C705" s="57">
        <f t="shared" si="82"/>
        <v>0</v>
      </c>
      <c r="D705" s="57">
        <f t="shared" si="83"/>
        <v>0</v>
      </c>
      <c r="E705" s="57">
        <f t="shared" si="84"/>
        <v>0</v>
      </c>
      <c r="F705" s="57">
        <f t="shared" si="85"/>
        <v>0</v>
      </c>
      <c r="G705" s="57">
        <f t="shared" si="86"/>
        <v>0</v>
      </c>
      <c r="H705" s="68">
        <v>2020</v>
      </c>
      <c r="I705" s="68" t="s">
        <v>58</v>
      </c>
      <c r="J705" s="68" t="s">
        <v>59</v>
      </c>
      <c r="K705" s="74">
        <v>1.2868999999999998E-2</v>
      </c>
      <c r="L705" s="68">
        <v>8</v>
      </c>
    </row>
    <row r="706" spans="1:12" x14ac:dyDescent="0.25">
      <c r="A706" s="53" t="str">
        <f t="shared" ref="A706:A769" si="87">CONCATENATE(H706,I706,J706)</f>
        <v>2020SepJapanese Yen</v>
      </c>
      <c r="B706" s="57">
        <f t="shared" ref="B706:B769" si="88">IF($N$8=A706,1,0)</f>
        <v>0</v>
      </c>
      <c r="C706" s="57">
        <f t="shared" si="82"/>
        <v>0</v>
      </c>
      <c r="D706" s="57">
        <f t="shared" si="83"/>
        <v>0</v>
      </c>
      <c r="E706" s="57">
        <f t="shared" si="84"/>
        <v>0</v>
      </c>
      <c r="F706" s="57">
        <f t="shared" si="85"/>
        <v>0</v>
      </c>
      <c r="G706" s="57">
        <f t="shared" si="86"/>
        <v>0</v>
      </c>
      <c r="H706" s="68">
        <v>2020</v>
      </c>
      <c r="I706" s="68" t="s">
        <v>60</v>
      </c>
      <c r="J706" s="68" t="s">
        <v>59</v>
      </c>
      <c r="K706" s="74">
        <v>1.2964999999999999E-2</v>
      </c>
      <c r="L706" s="68">
        <v>9</v>
      </c>
    </row>
    <row r="707" spans="1:12" x14ac:dyDescent="0.25">
      <c r="A707" s="53" t="str">
        <f t="shared" si="87"/>
        <v>2020OctJapanese Yen</v>
      </c>
      <c r="B707" s="57">
        <f t="shared" si="88"/>
        <v>0</v>
      </c>
      <c r="C707" s="57">
        <f t="shared" si="82"/>
        <v>0</v>
      </c>
      <c r="D707" s="57">
        <f t="shared" si="83"/>
        <v>0</v>
      </c>
      <c r="E707" s="57">
        <f t="shared" si="84"/>
        <v>0</v>
      </c>
      <c r="F707" s="57">
        <f t="shared" si="85"/>
        <v>0</v>
      </c>
      <c r="G707" s="57">
        <f t="shared" si="86"/>
        <v>0</v>
      </c>
      <c r="H707" s="68">
        <v>2020</v>
      </c>
      <c r="I707" s="68" t="s">
        <v>62</v>
      </c>
      <c r="J707" s="68" t="s">
        <v>59</v>
      </c>
      <c r="K707" s="74">
        <v>1.3061E-2</v>
      </c>
      <c r="L707" s="68">
        <v>10</v>
      </c>
    </row>
    <row r="708" spans="1:12" x14ac:dyDescent="0.25">
      <c r="A708" s="53" t="str">
        <f t="shared" si="87"/>
        <v>2020NovJapanese Yen</v>
      </c>
      <c r="B708" s="57">
        <f t="shared" si="88"/>
        <v>0</v>
      </c>
      <c r="C708" s="57">
        <f t="shared" ref="C708:C771" si="89">IF(A708=$N$10,1,0)</f>
        <v>0</v>
      </c>
      <c r="D708" s="57">
        <f t="shared" ref="D708:D771" si="90">SUM(B708:C708)</f>
        <v>0</v>
      </c>
      <c r="E708" s="57">
        <f t="shared" ref="E708:E771" si="91">IF(SUM(D708,E707)=1,1,0)</f>
        <v>0</v>
      </c>
      <c r="F708" s="57">
        <f t="shared" ref="F708:F771" si="92">MAX(D708:E708)</f>
        <v>0</v>
      </c>
      <c r="G708" s="57">
        <f t="shared" ref="G708:G771" si="93">IF(AND(F708=1,F707=1),G707+F708,F708)</f>
        <v>0</v>
      </c>
      <c r="H708" s="68">
        <v>2020</v>
      </c>
      <c r="I708" s="68" t="s">
        <v>65</v>
      </c>
      <c r="J708" s="68" t="s">
        <v>59</v>
      </c>
      <c r="K708" s="74">
        <v>1.2867E-2</v>
      </c>
      <c r="L708" s="68">
        <v>11</v>
      </c>
    </row>
    <row r="709" spans="1:12" x14ac:dyDescent="0.25">
      <c r="A709" s="53" t="str">
        <f t="shared" si="87"/>
        <v>2020DecJapanese Yen</v>
      </c>
      <c r="B709" s="57">
        <f t="shared" si="88"/>
        <v>0</v>
      </c>
      <c r="C709" s="57">
        <f t="shared" si="89"/>
        <v>0</v>
      </c>
      <c r="D709" s="57">
        <f t="shared" si="90"/>
        <v>0</v>
      </c>
      <c r="E709" s="57">
        <f t="shared" si="91"/>
        <v>0</v>
      </c>
      <c r="F709" s="57">
        <f t="shared" si="92"/>
        <v>0</v>
      </c>
      <c r="G709" s="57">
        <f t="shared" si="93"/>
        <v>0</v>
      </c>
      <c r="H709" s="68">
        <v>2020</v>
      </c>
      <c r="I709" s="68" t="s">
        <v>11</v>
      </c>
      <c r="J709" s="68" t="s">
        <v>59</v>
      </c>
      <c r="K709" s="70">
        <v>1.2814000000000001E-2</v>
      </c>
      <c r="L709" s="68">
        <v>12</v>
      </c>
    </row>
    <row r="710" spans="1:12" x14ac:dyDescent="0.25">
      <c r="A710" s="53" t="str">
        <f t="shared" si="87"/>
        <v>2021JanJapanese Yen</v>
      </c>
      <c r="B710" s="57">
        <f t="shared" si="88"/>
        <v>0</v>
      </c>
      <c r="C710" s="57">
        <f t="shared" si="89"/>
        <v>0</v>
      </c>
      <c r="D710" s="57">
        <f t="shared" si="90"/>
        <v>0</v>
      </c>
      <c r="E710" s="57">
        <f t="shared" si="91"/>
        <v>0</v>
      </c>
      <c r="F710" s="57">
        <f t="shared" si="92"/>
        <v>0</v>
      </c>
      <c r="G710" s="57">
        <f t="shared" si="93"/>
        <v>0</v>
      </c>
      <c r="H710" s="68">
        <v>2021</v>
      </c>
      <c r="I710" s="68" t="s">
        <v>8</v>
      </c>
      <c r="J710" s="68" t="s">
        <v>59</v>
      </c>
      <c r="K710" s="74">
        <v>1.2742999999999999E-2</v>
      </c>
      <c r="L710" s="68">
        <v>1</v>
      </c>
    </row>
    <row r="711" spans="1:12" x14ac:dyDescent="0.25">
      <c r="A711" s="53" t="str">
        <f t="shared" si="87"/>
        <v>2021FebJapanese Yen</v>
      </c>
      <c r="B711" s="57">
        <f t="shared" si="88"/>
        <v>0</v>
      </c>
      <c r="C711" s="57">
        <f t="shared" si="89"/>
        <v>0</v>
      </c>
      <c r="D711" s="57">
        <f t="shared" si="90"/>
        <v>0</v>
      </c>
      <c r="E711" s="57">
        <f t="shared" si="91"/>
        <v>0</v>
      </c>
      <c r="F711" s="57">
        <f t="shared" si="92"/>
        <v>0</v>
      </c>
      <c r="G711" s="57">
        <f t="shared" si="93"/>
        <v>0</v>
      </c>
      <c r="H711" s="68">
        <v>2021</v>
      </c>
      <c r="I711" s="68" t="s">
        <v>36</v>
      </c>
      <c r="J711" s="68" t="s">
        <v>59</v>
      </c>
      <c r="K711" s="74">
        <v>1.2518E-2</v>
      </c>
      <c r="L711" s="68">
        <v>2</v>
      </c>
    </row>
    <row r="712" spans="1:12" x14ac:dyDescent="0.25">
      <c r="A712" s="53" t="str">
        <f t="shared" si="87"/>
        <v>2021MarJapanese Yen</v>
      </c>
      <c r="B712" s="57">
        <f t="shared" si="88"/>
        <v>0</v>
      </c>
      <c r="C712" s="57">
        <f t="shared" si="89"/>
        <v>0</v>
      </c>
      <c r="D712" s="57">
        <f t="shared" si="90"/>
        <v>0</v>
      </c>
      <c r="E712" s="57">
        <f t="shared" si="91"/>
        <v>0</v>
      </c>
      <c r="F712" s="57">
        <f t="shared" si="92"/>
        <v>0</v>
      </c>
      <c r="G712" s="57">
        <f t="shared" si="93"/>
        <v>0</v>
      </c>
      <c r="H712" s="68">
        <v>2021</v>
      </c>
      <c r="I712" s="68" t="s">
        <v>40</v>
      </c>
      <c r="J712" s="68" t="s">
        <v>59</v>
      </c>
      <c r="K712" s="74">
        <v>1.2152000000000001E-2</v>
      </c>
      <c r="L712" s="68">
        <v>3</v>
      </c>
    </row>
    <row r="713" spans="1:12" x14ac:dyDescent="0.25">
      <c r="A713" s="53" t="str">
        <f t="shared" si="87"/>
        <v>2021AprJapanese Yen</v>
      </c>
      <c r="B713" s="57">
        <f t="shared" si="88"/>
        <v>0</v>
      </c>
      <c r="C713" s="57">
        <f t="shared" si="89"/>
        <v>0</v>
      </c>
      <c r="D713" s="57">
        <f t="shared" si="90"/>
        <v>0</v>
      </c>
      <c r="E713" s="57">
        <f t="shared" si="91"/>
        <v>0</v>
      </c>
      <c r="F713" s="57">
        <f t="shared" si="92"/>
        <v>0</v>
      </c>
      <c r="G713" s="57">
        <f t="shared" si="93"/>
        <v>0</v>
      </c>
      <c r="H713" s="68">
        <v>2021</v>
      </c>
      <c r="I713" s="68" t="s">
        <v>44</v>
      </c>
      <c r="J713" s="68" t="s">
        <v>59</v>
      </c>
      <c r="K713" s="74">
        <v>1.2185999999999999E-2</v>
      </c>
      <c r="L713" s="68">
        <v>4</v>
      </c>
    </row>
    <row r="714" spans="1:12" x14ac:dyDescent="0.25">
      <c r="A714" s="53" t="str">
        <f t="shared" si="87"/>
        <v>2021MayJapanese Yen</v>
      </c>
      <c r="B714" s="57">
        <f t="shared" si="88"/>
        <v>0</v>
      </c>
      <c r="C714" s="57">
        <f t="shared" si="89"/>
        <v>0</v>
      </c>
      <c r="D714" s="57">
        <f t="shared" si="90"/>
        <v>0</v>
      </c>
      <c r="E714" s="57">
        <f t="shared" si="91"/>
        <v>0</v>
      </c>
      <c r="F714" s="57">
        <f t="shared" si="92"/>
        <v>0</v>
      </c>
      <c r="G714" s="57">
        <f t="shared" si="93"/>
        <v>0</v>
      </c>
      <c r="H714" s="68">
        <v>2021</v>
      </c>
      <c r="I714" s="68" t="s">
        <v>48</v>
      </c>
      <c r="J714" s="68" t="s">
        <v>59</v>
      </c>
      <c r="K714" s="74">
        <v>1.2059E-2</v>
      </c>
      <c r="L714" s="68">
        <v>5</v>
      </c>
    </row>
    <row r="715" spans="1:12" x14ac:dyDescent="0.25">
      <c r="A715" s="53" t="str">
        <f t="shared" si="87"/>
        <v>2021JunJapanese Yen</v>
      </c>
      <c r="B715" s="57">
        <f t="shared" si="88"/>
        <v>0</v>
      </c>
      <c r="C715" s="57">
        <f t="shared" si="89"/>
        <v>0</v>
      </c>
      <c r="D715" s="57">
        <f t="shared" si="90"/>
        <v>0</v>
      </c>
      <c r="E715" s="57">
        <f t="shared" si="91"/>
        <v>0</v>
      </c>
      <c r="F715" s="57">
        <f t="shared" si="92"/>
        <v>0</v>
      </c>
      <c r="G715" s="57">
        <f t="shared" si="93"/>
        <v>0</v>
      </c>
      <c r="H715" s="68">
        <v>2021</v>
      </c>
      <c r="I715" s="68" t="s">
        <v>52</v>
      </c>
      <c r="J715" s="68" t="s">
        <v>59</v>
      </c>
      <c r="K715" s="74">
        <v>1.2168000000000002E-2</v>
      </c>
      <c r="L715" s="68">
        <v>6</v>
      </c>
    </row>
    <row r="716" spans="1:12" x14ac:dyDescent="0.25">
      <c r="A716" s="53" t="str">
        <f t="shared" si="87"/>
        <v>2021JulJapanese Yen</v>
      </c>
      <c r="B716" s="57">
        <f t="shared" si="88"/>
        <v>0</v>
      </c>
      <c r="C716" s="57">
        <f t="shared" si="89"/>
        <v>0</v>
      </c>
      <c r="D716" s="57">
        <f t="shared" si="90"/>
        <v>0</v>
      </c>
      <c r="E716" s="57">
        <f t="shared" si="91"/>
        <v>0</v>
      </c>
      <c r="F716" s="57">
        <f t="shared" si="92"/>
        <v>0</v>
      </c>
      <c r="G716" s="57">
        <f t="shared" si="93"/>
        <v>0</v>
      </c>
      <c r="H716" s="68">
        <v>2021</v>
      </c>
      <c r="I716" s="68" t="s">
        <v>56</v>
      </c>
      <c r="J716" s="68" t="s">
        <v>59</v>
      </c>
      <c r="K716" s="74">
        <v>1.2357E-2</v>
      </c>
      <c r="L716" s="68">
        <v>7</v>
      </c>
    </row>
    <row r="717" spans="1:12" x14ac:dyDescent="0.25">
      <c r="A717" s="53" t="str">
        <f t="shared" si="87"/>
        <v>2021AugJapanese Yen</v>
      </c>
      <c r="B717" s="57">
        <f t="shared" si="88"/>
        <v>0</v>
      </c>
      <c r="C717" s="57">
        <f t="shared" si="89"/>
        <v>0</v>
      </c>
      <c r="D717" s="57">
        <f t="shared" si="90"/>
        <v>0</v>
      </c>
      <c r="E717" s="57">
        <f t="shared" si="91"/>
        <v>0</v>
      </c>
      <c r="F717" s="57">
        <f t="shared" si="92"/>
        <v>0</v>
      </c>
      <c r="G717" s="57">
        <f t="shared" si="93"/>
        <v>0</v>
      </c>
      <c r="H717" s="68">
        <v>2021</v>
      </c>
      <c r="I717" s="68" t="s">
        <v>58</v>
      </c>
      <c r="J717" s="68" t="s">
        <v>59</v>
      </c>
      <c r="K717" s="74">
        <v>1.2236E-2</v>
      </c>
      <c r="L717" s="68">
        <v>8</v>
      </c>
    </row>
    <row r="718" spans="1:12" x14ac:dyDescent="0.25">
      <c r="A718" s="53" t="str">
        <f t="shared" si="87"/>
        <v>2021SepJapanese Yen</v>
      </c>
      <c r="B718" s="57">
        <f t="shared" si="88"/>
        <v>0</v>
      </c>
      <c r="C718" s="57">
        <f t="shared" si="89"/>
        <v>0</v>
      </c>
      <c r="D718" s="57">
        <f t="shared" si="90"/>
        <v>0</v>
      </c>
      <c r="E718" s="57">
        <f t="shared" si="91"/>
        <v>0</v>
      </c>
      <c r="F718" s="57">
        <f t="shared" si="92"/>
        <v>0</v>
      </c>
      <c r="G718" s="57">
        <f t="shared" si="93"/>
        <v>0</v>
      </c>
      <c r="H718" s="68">
        <v>2021</v>
      </c>
      <c r="I718" s="68" t="s">
        <v>60</v>
      </c>
      <c r="J718" s="68" t="s">
        <v>59</v>
      </c>
      <c r="K718" s="74">
        <v>1.2161E-2</v>
      </c>
      <c r="L718" s="68">
        <v>9</v>
      </c>
    </row>
    <row r="719" spans="1:12" x14ac:dyDescent="0.25">
      <c r="A719" s="53" t="str">
        <f t="shared" si="87"/>
        <v>2021OctJapanese Yen</v>
      </c>
      <c r="B719" s="57">
        <f t="shared" si="88"/>
        <v>0</v>
      </c>
      <c r="C719" s="57">
        <f t="shared" si="89"/>
        <v>0</v>
      </c>
      <c r="D719" s="57">
        <f t="shared" si="90"/>
        <v>0</v>
      </c>
      <c r="E719" s="57">
        <f t="shared" si="91"/>
        <v>0</v>
      </c>
      <c r="F719" s="57">
        <f t="shared" si="92"/>
        <v>0</v>
      </c>
      <c r="G719" s="57">
        <f t="shared" si="93"/>
        <v>0</v>
      </c>
      <c r="H719" s="68">
        <v>2021</v>
      </c>
      <c r="I719" s="68" t="s">
        <v>62</v>
      </c>
      <c r="J719" s="68" t="s">
        <v>59</v>
      </c>
      <c r="K719" s="74">
        <v>1.1833E-2</v>
      </c>
      <c r="L719" s="68">
        <v>10</v>
      </c>
    </row>
    <row r="720" spans="1:12" x14ac:dyDescent="0.25">
      <c r="A720" s="53" t="str">
        <f t="shared" si="87"/>
        <v>2021NovJapanese Yen</v>
      </c>
      <c r="B720" s="57">
        <f t="shared" si="88"/>
        <v>0</v>
      </c>
      <c r="C720" s="57">
        <f t="shared" si="89"/>
        <v>0</v>
      </c>
      <c r="D720" s="57">
        <f t="shared" si="90"/>
        <v>0</v>
      </c>
      <c r="E720" s="57">
        <f t="shared" si="91"/>
        <v>0</v>
      </c>
      <c r="F720" s="57">
        <f t="shared" si="92"/>
        <v>0</v>
      </c>
      <c r="G720" s="57">
        <f t="shared" si="93"/>
        <v>0</v>
      </c>
      <c r="H720" s="68">
        <v>2021</v>
      </c>
      <c r="I720" s="68" t="s">
        <v>65</v>
      </c>
      <c r="J720" s="68" t="s">
        <v>59</v>
      </c>
      <c r="K720" s="74">
        <v>1.2041999999999999E-2</v>
      </c>
      <c r="L720" s="68">
        <v>11</v>
      </c>
    </row>
    <row r="721" spans="1:12" x14ac:dyDescent="0.25">
      <c r="A721" s="53" t="str">
        <f t="shared" si="87"/>
        <v>2021DecJapanese Yen</v>
      </c>
      <c r="B721" s="57">
        <f t="shared" si="88"/>
        <v>0</v>
      </c>
      <c r="C721" s="57">
        <f t="shared" si="89"/>
        <v>0</v>
      </c>
      <c r="D721" s="57">
        <f t="shared" si="90"/>
        <v>0</v>
      </c>
      <c r="E721" s="57">
        <f t="shared" si="91"/>
        <v>0</v>
      </c>
      <c r="F721" s="57">
        <f t="shared" si="92"/>
        <v>0</v>
      </c>
      <c r="G721" s="57">
        <f t="shared" si="93"/>
        <v>0</v>
      </c>
      <c r="H721" s="68">
        <v>2021</v>
      </c>
      <c r="I721" s="68" t="s">
        <v>11</v>
      </c>
      <c r="J721" s="68" t="s">
        <v>59</v>
      </c>
      <c r="K721" s="74">
        <v>1.1744000000000001E-2</v>
      </c>
      <c r="L721" s="68">
        <v>12</v>
      </c>
    </row>
    <row r="722" spans="1:12" x14ac:dyDescent="0.25">
      <c r="A722" s="53" t="str">
        <f t="shared" si="87"/>
        <v>2022JanJapanese Yen</v>
      </c>
      <c r="B722" s="57">
        <f t="shared" si="88"/>
        <v>0</v>
      </c>
      <c r="C722" s="57">
        <f t="shared" si="89"/>
        <v>0</v>
      </c>
      <c r="D722" s="57">
        <f t="shared" si="90"/>
        <v>0</v>
      </c>
      <c r="E722" s="57">
        <f t="shared" si="91"/>
        <v>0</v>
      </c>
      <c r="F722" s="57">
        <f t="shared" si="92"/>
        <v>0</v>
      </c>
      <c r="G722" s="57">
        <f t="shared" si="93"/>
        <v>0</v>
      </c>
      <c r="H722" s="68">
        <v>2022</v>
      </c>
      <c r="I722" s="68" t="s">
        <v>8</v>
      </c>
      <c r="J722" s="68" t="s">
        <v>59</v>
      </c>
      <c r="K722" s="70">
        <v>1.1733E-2</v>
      </c>
      <c r="L722" s="68">
        <v>1</v>
      </c>
    </row>
    <row r="723" spans="1:12" x14ac:dyDescent="0.25">
      <c r="A723" s="53" t="str">
        <f t="shared" si="87"/>
        <v>2022FebJapanese Yen</v>
      </c>
      <c r="B723" s="57">
        <f t="shared" si="88"/>
        <v>0</v>
      </c>
      <c r="C723" s="57">
        <f t="shared" si="89"/>
        <v>0</v>
      </c>
      <c r="D723" s="57">
        <f t="shared" si="90"/>
        <v>0</v>
      </c>
      <c r="E723" s="57">
        <f t="shared" si="91"/>
        <v>0</v>
      </c>
      <c r="F723" s="57">
        <f t="shared" si="92"/>
        <v>0</v>
      </c>
      <c r="G723" s="57">
        <f t="shared" si="93"/>
        <v>0</v>
      </c>
      <c r="H723" s="68">
        <v>2022</v>
      </c>
      <c r="I723" s="68" t="s">
        <v>36</v>
      </c>
      <c r="J723" s="68" t="s">
        <v>59</v>
      </c>
      <c r="K723" s="70">
        <v>1.1769E-2</v>
      </c>
      <c r="L723" s="68">
        <v>2</v>
      </c>
    </row>
    <row r="724" spans="1:12" x14ac:dyDescent="0.25">
      <c r="A724" s="53" t="str">
        <f t="shared" si="87"/>
        <v>2022MarJapanese Yen</v>
      </c>
      <c r="B724" s="57">
        <f t="shared" si="88"/>
        <v>0</v>
      </c>
      <c r="C724" s="57">
        <f t="shared" si="89"/>
        <v>0</v>
      </c>
      <c r="D724" s="57">
        <f t="shared" si="90"/>
        <v>0</v>
      </c>
      <c r="E724" s="57">
        <f t="shared" si="91"/>
        <v>0</v>
      </c>
      <c r="F724" s="57">
        <f t="shared" si="92"/>
        <v>0</v>
      </c>
      <c r="G724" s="57">
        <f t="shared" si="93"/>
        <v>0</v>
      </c>
      <c r="H724" s="68">
        <v>2022</v>
      </c>
      <c r="I724" s="68" t="s">
        <v>40</v>
      </c>
      <c r="J724" s="68" t="s">
        <v>59</v>
      </c>
      <c r="K724" s="70">
        <v>1.1062000000000001E-2</v>
      </c>
      <c r="L724" s="68">
        <v>3</v>
      </c>
    </row>
    <row r="725" spans="1:12" x14ac:dyDescent="0.25">
      <c r="A725" s="53" t="str">
        <f t="shared" si="87"/>
        <v>2022AprJapanese Yen</v>
      </c>
      <c r="B725" s="57">
        <f t="shared" si="88"/>
        <v>0</v>
      </c>
      <c r="C725" s="57">
        <f t="shared" si="89"/>
        <v>0</v>
      </c>
      <c r="D725" s="57">
        <f t="shared" si="90"/>
        <v>0</v>
      </c>
      <c r="E725" s="57">
        <f t="shared" si="91"/>
        <v>0</v>
      </c>
      <c r="F725" s="57">
        <f t="shared" si="92"/>
        <v>0</v>
      </c>
      <c r="G725" s="57">
        <f t="shared" si="93"/>
        <v>0</v>
      </c>
      <c r="H725" s="68">
        <v>2022</v>
      </c>
      <c r="I725" s="68" t="s">
        <v>44</v>
      </c>
      <c r="J725" s="68" t="s">
        <v>59</v>
      </c>
      <c r="K725" s="70">
        <v>1.0599000000000001E-2</v>
      </c>
      <c r="L725" s="68">
        <v>4</v>
      </c>
    </row>
    <row r="726" spans="1:12" x14ac:dyDescent="0.25">
      <c r="A726" s="53" t="str">
        <f t="shared" si="87"/>
        <v>2022MayJapanese Yen</v>
      </c>
      <c r="B726" s="57">
        <f t="shared" si="88"/>
        <v>0</v>
      </c>
      <c r="C726" s="57">
        <f t="shared" si="89"/>
        <v>0</v>
      </c>
      <c r="D726" s="57">
        <f t="shared" si="90"/>
        <v>0</v>
      </c>
      <c r="E726" s="57">
        <f t="shared" si="91"/>
        <v>0</v>
      </c>
      <c r="F726" s="57">
        <f t="shared" si="92"/>
        <v>0</v>
      </c>
      <c r="G726" s="57">
        <f t="shared" si="93"/>
        <v>0</v>
      </c>
      <c r="H726" s="68">
        <v>2022</v>
      </c>
      <c r="I726" s="68" t="s">
        <v>48</v>
      </c>
      <c r="J726" s="68" t="s">
        <v>59</v>
      </c>
      <c r="K726" s="70">
        <v>1.0693999999999999E-2</v>
      </c>
      <c r="L726" s="68">
        <v>5</v>
      </c>
    </row>
    <row r="727" spans="1:12" x14ac:dyDescent="0.25">
      <c r="A727" s="53" t="str">
        <f t="shared" si="87"/>
        <v>2022JunJapanese Yen</v>
      </c>
      <c r="B727" s="57">
        <f t="shared" si="88"/>
        <v>0</v>
      </c>
      <c r="C727" s="57">
        <f t="shared" si="89"/>
        <v>0</v>
      </c>
      <c r="D727" s="57">
        <f t="shared" si="90"/>
        <v>0</v>
      </c>
      <c r="E727" s="57">
        <f t="shared" si="91"/>
        <v>0</v>
      </c>
      <c r="F727" s="57">
        <f t="shared" si="92"/>
        <v>0</v>
      </c>
      <c r="G727" s="57">
        <f t="shared" si="93"/>
        <v>0</v>
      </c>
      <c r="H727" s="68">
        <v>2022</v>
      </c>
      <c r="I727" s="68" t="s">
        <v>52</v>
      </c>
      <c r="J727" s="68" t="s">
        <v>59</v>
      </c>
      <c r="K727" s="70">
        <v>1.0187E-2</v>
      </c>
      <c r="L727" s="68">
        <v>6</v>
      </c>
    </row>
    <row r="728" spans="1:12" x14ac:dyDescent="0.25">
      <c r="A728" s="53" t="str">
        <f t="shared" si="87"/>
        <v>2022JulJapanese Yen</v>
      </c>
      <c r="B728" s="57">
        <f t="shared" si="88"/>
        <v>0</v>
      </c>
      <c r="C728" s="57">
        <f t="shared" si="89"/>
        <v>0</v>
      </c>
      <c r="D728" s="57">
        <f t="shared" si="90"/>
        <v>0</v>
      </c>
      <c r="E728" s="57">
        <f t="shared" si="91"/>
        <v>0</v>
      </c>
      <c r="F728" s="57">
        <f t="shared" si="92"/>
        <v>0</v>
      </c>
      <c r="G728" s="57">
        <f t="shared" si="93"/>
        <v>0</v>
      </c>
      <c r="H728" s="68">
        <v>2022</v>
      </c>
      <c r="I728" s="68" t="s">
        <v>56</v>
      </c>
      <c r="J728" s="68" t="s">
        <v>59</v>
      </c>
      <c r="K728" s="70">
        <v>1.0348999999999999E-2</v>
      </c>
      <c r="L728" s="68">
        <v>7</v>
      </c>
    </row>
    <row r="729" spans="1:12" x14ac:dyDescent="0.25">
      <c r="A729" s="53" t="str">
        <f t="shared" si="87"/>
        <v>2022AugJapanese Yen</v>
      </c>
      <c r="B729" s="57">
        <f t="shared" si="88"/>
        <v>0</v>
      </c>
      <c r="C729" s="57">
        <f t="shared" si="89"/>
        <v>0</v>
      </c>
      <c r="D729" s="57">
        <f t="shared" si="90"/>
        <v>0</v>
      </c>
      <c r="E729" s="57">
        <f t="shared" si="91"/>
        <v>0</v>
      </c>
      <c r="F729" s="57">
        <f t="shared" si="92"/>
        <v>0</v>
      </c>
      <c r="G729" s="57">
        <f t="shared" si="93"/>
        <v>0</v>
      </c>
      <c r="H729" s="68">
        <v>2022</v>
      </c>
      <c r="I729" s="68" t="s">
        <v>58</v>
      </c>
      <c r="J729" s="68" t="s">
        <v>59</v>
      </c>
      <c r="K729" s="70">
        <v>1.0064999999999999E-2</v>
      </c>
      <c r="L729" s="68">
        <v>8</v>
      </c>
    </row>
    <row r="730" spans="1:12" x14ac:dyDescent="0.25">
      <c r="A730" s="53" t="str">
        <f t="shared" si="87"/>
        <v>2022SepJapanese Yen</v>
      </c>
      <c r="B730" s="57">
        <f t="shared" si="88"/>
        <v>0</v>
      </c>
      <c r="C730" s="57">
        <f t="shared" si="89"/>
        <v>0</v>
      </c>
      <c r="D730" s="57">
        <f t="shared" si="90"/>
        <v>0</v>
      </c>
      <c r="E730" s="57">
        <f t="shared" si="91"/>
        <v>0</v>
      </c>
      <c r="F730" s="57">
        <f t="shared" si="92"/>
        <v>0</v>
      </c>
      <c r="G730" s="57">
        <f t="shared" si="93"/>
        <v>0</v>
      </c>
      <c r="H730" s="68">
        <v>2022</v>
      </c>
      <c r="I730" s="68" t="s">
        <v>60</v>
      </c>
      <c r="J730" s="68" t="s">
        <v>59</v>
      </c>
      <c r="K730" s="70">
        <v>9.9070000000000009E-3</v>
      </c>
      <c r="L730" s="68">
        <v>9</v>
      </c>
    </row>
    <row r="731" spans="1:12" x14ac:dyDescent="0.25">
      <c r="A731" s="53" t="str">
        <f t="shared" si="87"/>
        <v>2022OctJapanese Yen</v>
      </c>
      <c r="B731" s="57">
        <f t="shared" si="88"/>
        <v>0</v>
      </c>
      <c r="C731" s="57">
        <f t="shared" si="89"/>
        <v>0</v>
      </c>
      <c r="D731" s="57">
        <f t="shared" si="90"/>
        <v>0</v>
      </c>
      <c r="E731" s="57">
        <f t="shared" si="91"/>
        <v>0</v>
      </c>
      <c r="F731" s="57">
        <f t="shared" si="92"/>
        <v>0</v>
      </c>
      <c r="G731" s="57">
        <f t="shared" si="93"/>
        <v>0</v>
      </c>
      <c r="H731" s="68">
        <v>2022</v>
      </c>
      <c r="I731" s="68" t="s">
        <v>62</v>
      </c>
      <c r="J731" s="68" t="s">
        <v>59</v>
      </c>
      <c r="K731" s="70">
        <v>9.5430000000000011E-3</v>
      </c>
      <c r="L731" s="68">
        <v>10</v>
      </c>
    </row>
    <row r="732" spans="1:12" x14ac:dyDescent="0.25">
      <c r="A732" s="53" t="str">
        <f t="shared" si="87"/>
        <v>2022NovJapanese Yen</v>
      </c>
      <c r="B732" s="57">
        <f t="shared" si="88"/>
        <v>0</v>
      </c>
      <c r="C732" s="57">
        <f t="shared" si="89"/>
        <v>0</v>
      </c>
      <c r="D732" s="57">
        <f t="shared" si="90"/>
        <v>0</v>
      </c>
      <c r="E732" s="57">
        <f t="shared" si="91"/>
        <v>0</v>
      </c>
      <c r="F732" s="57">
        <f t="shared" si="92"/>
        <v>0</v>
      </c>
      <c r="G732" s="57">
        <f t="shared" si="93"/>
        <v>0</v>
      </c>
      <c r="H732" s="68">
        <v>2022</v>
      </c>
      <c r="I732" s="68" t="s">
        <v>65</v>
      </c>
      <c r="J732" s="68" t="s">
        <v>59</v>
      </c>
      <c r="K732" s="70">
        <v>9.8890000000000002E-3</v>
      </c>
      <c r="L732" s="68">
        <v>11</v>
      </c>
    </row>
    <row r="733" spans="1:12" x14ac:dyDescent="0.25">
      <c r="A733" s="53" t="str">
        <f t="shared" si="87"/>
        <v>2022DecJapanese Yen</v>
      </c>
      <c r="B733" s="57">
        <f t="shared" si="88"/>
        <v>0</v>
      </c>
      <c r="C733" s="57">
        <f t="shared" si="89"/>
        <v>0</v>
      </c>
      <c r="D733" s="57">
        <f t="shared" si="90"/>
        <v>0</v>
      </c>
      <c r="E733" s="57">
        <f t="shared" si="91"/>
        <v>0</v>
      </c>
      <c r="F733" s="57">
        <f t="shared" si="92"/>
        <v>0</v>
      </c>
      <c r="G733" s="57">
        <f t="shared" si="93"/>
        <v>0</v>
      </c>
      <c r="H733" s="68">
        <v>2022</v>
      </c>
      <c r="I733" s="68" t="s">
        <v>11</v>
      </c>
      <c r="J733" s="68" t="s">
        <v>59</v>
      </c>
      <c r="K733" s="70">
        <v>1.0135E-2</v>
      </c>
      <c r="L733" s="68">
        <v>12</v>
      </c>
    </row>
    <row r="734" spans="1:12" x14ac:dyDescent="0.25">
      <c r="A734" s="53" t="str">
        <f t="shared" si="87"/>
        <v>2023JanJapanese Yen</v>
      </c>
      <c r="B734" s="57">
        <f t="shared" si="88"/>
        <v>0</v>
      </c>
      <c r="C734" s="57">
        <f t="shared" si="89"/>
        <v>0</v>
      </c>
      <c r="D734" s="57">
        <f t="shared" si="90"/>
        <v>0</v>
      </c>
      <c r="E734" s="57">
        <f t="shared" si="91"/>
        <v>0</v>
      </c>
      <c r="F734" s="57">
        <f t="shared" si="92"/>
        <v>0</v>
      </c>
      <c r="G734" s="57">
        <f t="shared" si="93"/>
        <v>0</v>
      </c>
      <c r="H734" s="68">
        <v>2023</v>
      </c>
      <c r="I734" s="68" t="s">
        <v>8</v>
      </c>
      <c r="J734" s="68" t="s">
        <v>59</v>
      </c>
      <c r="K734" s="70">
        <v>1.0089999999999998E-2</v>
      </c>
      <c r="L734" s="68">
        <v>1</v>
      </c>
    </row>
    <row r="735" spans="1:12" x14ac:dyDescent="0.25">
      <c r="A735" s="53" t="str">
        <f t="shared" si="87"/>
        <v>2023FebJapanese Yen</v>
      </c>
      <c r="B735" s="57">
        <f t="shared" si="88"/>
        <v>0</v>
      </c>
      <c r="C735" s="57">
        <f t="shared" si="89"/>
        <v>0</v>
      </c>
      <c r="D735" s="57">
        <f t="shared" si="90"/>
        <v>0</v>
      </c>
      <c r="E735" s="57">
        <f t="shared" si="91"/>
        <v>0</v>
      </c>
      <c r="F735" s="57">
        <f t="shared" si="92"/>
        <v>0</v>
      </c>
      <c r="G735" s="57">
        <f t="shared" si="93"/>
        <v>0</v>
      </c>
      <c r="H735" s="68">
        <v>2023</v>
      </c>
      <c r="I735" s="68" t="s">
        <v>36</v>
      </c>
      <c r="J735" s="68" t="s">
        <v>59</v>
      </c>
      <c r="K735" s="70">
        <v>9.895000000000001E-3</v>
      </c>
      <c r="L735" s="68">
        <v>2</v>
      </c>
    </row>
    <row r="736" spans="1:12" x14ac:dyDescent="0.25">
      <c r="A736" s="53" t="str">
        <f t="shared" si="87"/>
        <v>2023MarJapanese Yen</v>
      </c>
      <c r="B736" s="57">
        <f t="shared" si="88"/>
        <v>0</v>
      </c>
      <c r="C736" s="57">
        <f t="shared" si="89"/>
        <v>0</v>
      </c>
      <c r="D736" s="57">
        <f t="shared" si="90"/>
        <v>0</v>
      </c>
      <c r="E736" s="57">
        <f t="shared" si="91"/>
        <v>0</v>
      </c>
      <c r="F736" s="57">
        <f t="shared" si="92"/>
        <v>0</v>
      </c>
      <c r="G736" s="57">
        <f t="shared" si="93"/>
        <v>0</v>
      </c>
      <c r="H736" s="68">
        <v>2023</v>
      </c>
      <c r="I736" s="68" t="s">
        <v>40</v>
      </c>
      <c r="J736" s="68" t="s">
        <v>59</v>
      </c>
      <c r="K736" s="70">
        <v>9.9950000000000004E-3</v>
      </c>
      <c r="L736" s="68">
        <v>3</v>
      </c>
    </row>
    <row r="737" spans="1:12" x14ac:dyDescent="0.25">
      <c r="A737" s="53" t="str">
        <f t="shared" si="87"/>
        <v>2023AprJapanese Yen</v>
      </c>
      <c r="B737" s="57">
        <f t="shared" si="88"/>
        <v>0</v>
      </c>
      <c r="C737" s="57">
        <f t="shared" si="89"/>
        <v>0</v>
      </c>
      <c r="D737" s="57">
        <f t="shared" si="90"/>
        <v>0</v>
      </c>
      <c r="E737" s="57">
        <f t="shared" si="91"/>
        <v>0</v>
      </c>
      <c r="F737" s="57">
        <f t="shared" si="92"/>
        <v>0</v>
      </c>
      <c r="G737" s="57">
        <f t="shared" si="93"/>
        <v>0</v>
      </c>
      <c r="H737" s="68">
        <v>2023</v>
      </c>
      <c r="I737" s="68" t="s">
        <v>44</v>
      </c>
      <c r="J737" s="68" t="s">
        <v>59</v>
      </c>
      <c r="K737" s="70">
        <v>9.9990000000000009E-3</v>
      </c>
      <c r="L737" s="68">
        <v>4</v>
      </c>
    </row>
    <row r="738" spans="1:12" x14ac:dyDescent="0.25">
      <c r="A738" s="53" t="str">
        <f t="shared" si="87"/>
        <v>2023MayJapanese Yen</v>
      </c>
      <c r="B738" s="57">
        <f t="shared" si="88"/>
        <v>0</v>
      </c>
      <c r="C738" s="57">
        <f t="shared" si="89"/>
        <v>0</v>
      </c>
      <c r="D738" s="57">
        <f t="shared" si="90"/>
        <v>0</v>
      </c>
      <c r="E738" s="57">
        <f t="shared" si="91"/>
        <v>0</v>
      </c>
      <c r="F738" s="57">
        <f t="shared" si="92"/>
        <v>0</v>
      </c>
      <c r="G738" s="57">
        <f t="shared" si="93"/>
        <v>0</v>
      </c>
      <c r="H738" s="68">
        <v>2023</v>
      </c>
      <c r="I738" s="68" t="s">
        <v>48</v>
      </c>
      <c r="J738" s="68" t="s">
        <v>59</v>
      </c>
      <c r="K738" s="70">
        <v>9.6850000000000009E-3</v>
      </c>
      <c r="L738" s="68">
        <v>5</v>
      </c>
    </row>
    <row r="739" spans="1:12" x14ac:dyDescent="0.25">
      <c r="A739" s="53" t="str">
        <f t="shared" si="87"/>
        <v>2023JunJapanese Yen</v>
      </c>
      <c r="B739" s="57">
        <f t="shared" si="88"/>
        <v>0</v>
      </c>
      <c r="C739" s="57">
        <f t="shared" si="89"/>
        <v>0</v>
      </c>
      <c r="D739" s="57">
        <f t="shared" si="90"/>
        <v>0</v>
      </c>
      <c r="E739" s="57">
        <f t="shared" si="91"/>
        <v>0</v>
      </c>
      <c r="F739" s="57">
        <f t="shared" si="92"/>
        <v>0</v>
      </c>
      <c r="G739" s="57">
        <f t="shared" si="93"/>
        <v>0</v>
      </c>
      <c r="H739" s="68">
        <v>2023</v>
      </c>
      <c r="I739" s="68" t="s">
        <v>52</v>
      </c>
      <c r="J739" s="68" t="s">
        <v>59</v>
      </c>
      <c r="K739" s="70">
        <v>9.3640000000000008E-3</v>
      </c>
      <c r="L739" s="68">
        <v>6</v>
      </c>
    </row>
    <row r="740" spans="1:12" x14ac:dyDescent="0.25">
      <c r="A740" s="53" t="str">
        <f t="shared" si="87"/>
        <v>2023JulJapanese Yen</v>
      </c>
      <c r="B740" s="57">
        <f t="shared" si="88"/>
        <v>0</v>
      </c>
      <c r="C740" s="57">
        <f t="shared" si="89"/>
        <v>0</v>
      </c>
      <c r="D740" s="57">
        <f t="shared" si="90"/>
        <v>0</v>
      </c>
      <c r="E740" s="57">
        <f t="shared" si="91"/>
        <v>0</v>
      </c>
      <c r="F740" s="57">
        <f t="shared" si="92"/>
        <v>0</v>
      </c>
      <c r="G740" s="57">
        <f t="shared" si="93"/>
        <v>0</v>
      </c>
      <c r="H740" s="68">
        <v>2023</v>
      </c>
      <c r="I740" s="68" t="s">
        <v>56</v>
      </c>
      <c r="J740" s="68" t="s">
        <v>59</v>
      </c>
      <c r="K740" s="70">
        <v>9.3959999999999998E-3</v>
      </c>
      <c r="L740" s="68">
        <v>7</v>
      </c>
    </row>
    <row r="741" spans="1:12" x14ac:dyDescent="0.25">
      <c r="A741" s="53" t="str">
        <f t="shared" si="87"/>
        <v>2023AugJapanese Yen</v>
      </c>
      <c r="B741" s="57">
        <f t="shared" si="88"/>
        <v>0</v>
      </c>
      <c r="C741" s="57">
        <f t="shared" si="89"/>
        <v>0</v>
      </c>
      <c r="D741" s="57">
        <f t="shared" si="90"/>
        <v>0</v>
      </c>
      <c r="E741" s="57">
        <f t="shared" si="91"/>
        <v>0</v>
      </c>
      <c r="F741" s="57">
        <f t="shared" si="92"/>
        <v>0</v>
      </c>
      <c r="G741" s="57">
        <f t="shared" si="93"/>
        <v>0</v>
      </c>
      <c r="H741" s="68">
        <v>2023</v>
      </c>
      <c r="I741" s="68" t="s">
        <v>58</v>
      </c>
      <c r="J741" s="68" t="s">
        <v>59</v>
      </c>
      <c r="K741" s="70">
        <v>9.2510000000000005E-3</v>
      </c>
      <c r="L741" s="68">
        <v>8</v>
      </c>
    </row>
    <row r="742" spans="1:12" x14ac:dyDescent="0.25">
      <c r="A742" s="53" t="str">
        <f t="shared" si="87"/>
        <v>2023SepJapanese Yen</v>
      </c>
      <c r="B742" s="57">
        <f t="shared" si="88"/>
        <v>0</v>
      </c>
      <c r="C742" s="57">
        <f t="shared" si="89"/>
        <v>0</v>
      </c>
      <c r="D742" s="57">
        <f t="shared" si="90"/>
        <v>0</v>
      </c>
      <c r="E742" s="57">
        <f t="shared" si="91"/>
        <v>0</v>
      </c>
      <c r="F742" s="57">
        <f t="shared" si="92"/>
        <v>0</v>
      </c>
      <c r="G742" s="57">
        <f t="shared" si="93"/>
        <v>0</v>
      </c>
      <c r="H742" s="68">
        <v>2023</v>
      </c>
      <c r="I742" s="68" t="s">
        <v>60</v>
      </c>
      <c r="J742" s="68" t="s">
        <v>59</v>
      </c>
      <c r="K742" s="70">
        <v>9.136E-3</v>
      </c>
      <c r="L742" s="68">
        <v>9</v>
      </c>
    </row>
    <row r="743" spans="1:12" x14ac:dyDescent="0.25">
      <c r="A743" s="53" t="str">
        <f t="shared" si="87"/>
        <v>2023OctJapanese Yen</v>
      </c>
      <c r="B743" s="57">
        <f t="shared" si="88"/>
        <v>0</v>
      </c>
      <c r="C743" s="57">
        <f t="shared" si="89"/>
        <v>0</v>
      </c>
      <c r="D743" s="57">
        <f t="shared" si="90"/>
        <v>0</v>
      </c>
      <c r="E743" s="57">
        <f t="shared" si="91"/>
        <v>0</v>
      </c>
      <c r="F743" s="57">
        <f t="shared" si="92"/>
        <v>0</v>
      </c>
      <c r="G743" s="57">
        <f t="shared" si="93"/>
        <v>0</v>
      </c>
      <c r="H743" s="68">
        <v>2023</v>
      </c>
      <c r="I743" s="68" t="s">
        <v>62</v>
      </c>
      <c r="J743" s="68" t="s">
        <v>59</v>
      </c>
      <c r="K743" s="70">
        <v>9.1199999999999996E-3</v>
      </c>
      <c r="L743" s="68">
        <v>10</v>
      </c>
    </row>
    <row r="744" spans="1:12" x14ac:dyDescent="0.25">
      <c r="A744" s="53" t="str">
        <f t="shared" si="87"/>
        <v>2023NovJapanese Yen</v>
      </c>
      <c r="B744" s="57">
        <f t="shared" si="88"/>
        <v>0</v>
      </c>
      <c r="C744" s="57">
        <f t="shared" si="89"/>
        <v>0</v>
      </c>
      <c r="D744" s="57">
        <f t="shared" si="90"/>
        <v>0</v>
      </c>
      <c r="E744" s="57">
        <f t="shared" si="91"/>
        <v>0</v>
      </c>
      <c r="F744" s="57">
        <f t="shared" si="92"/>
        <v>0</v>
      </c>
      <c r="G744" s="57">
        <f t="shared" si="93"/>
        <v>0</v>
      </c>
      <c r="H744" s="68">
        <v>2023</v>
      </c>
      <c r="I744" s="68" t="s">
        <v>65</v>
      </c>
      <c r="J744" s="68" t="s">
        <v>59</v>
      </c>
      <c r="K744" s="70">
        <v>9.0519999999999993E-3</v>
      </c>
      <c r="L744" s="68">
        <v>11</v>
      </c>
    </row>
    <row r="745" spans="1:12" x14ac:dyDescent="0.25">
      <c r="A745" s="53" t="str">
        <f t="shared" si="87"/>
        <v>2023DecJapanese Yen</v>
      </c>
      <c r="B745" s="57">
        <f t="shared" si="88"/>
        <v>0</v>
      </c>
      <c r="C745" s="57">
        <f t="shared" si="89"/>
        <v>0</v>
      </c>
      <c r="D745" s="57">
        <f t="shared" si="90"/>
        <v>0</v>
      </c>
      <c r="E745" s="57">
        <f t="shared" si="91"/>
        <v>0</v>
      </c>
      <c r="F745" s="57">
        <f t="shared" si="92"/>
        <v>0</v>
      </c>
      <c r="G745" s="57">
        <f t="shared" si="93"/>
        <v>0</v>
      </c>
      <c r="H745" s="68">
        <v>2023</v>
      </c>
      <c r="I745" s="68" t="s">
        <v>11</v>
      </c>
      <c r="J745" s="68" t="s">
        <v>59</v>
      </c>
      <c r="K745" s="70">
        <v>9.3189999999999992E-3</v>
      </c>
      <c r="L745" s="68">
        <v>12</v>
      </c>
    </row>
    <row r="746" spans="1:12" x14ac:dyDescent="0.25">
      <c r="A746" s="53" t="str">
        <f t="shared" si="87"/>
        <v>2024JanJapanese Yen</v>
      </c>
      <c r="B746" s="57">
        <f t="shared" si="88"/>
        <v>0</v>
      </c>
      <c r="C746" s="57">
        <f t="shared" si="89"/>
        <v>0</v>
      </c>
      <c r="D746" s="57">
        <f t="shared" si="90"/>
        <v>0</v>
      </c>
      <c r="E746" s="57">
        <f t="shared" si="91"/>
        <v>0</v>
      </c>
      <c r="F746" s="57">
        <f t="shared" si="92"/>
        <v>0</v>
      </c>
      <c r="G746" s="57">
        <f t="shared" si="93"/>
        <v>0</v>
      </c>
      <c r="H746" s="68">
        <v>2024</v>
      </c>
      <c r="I746" s="68" t="s">
        <v>8</v>
      </c>
      <c r="J746" s="68" t="s">
        <v>59</v>
      </c>
      <c r="K746" s="74">
        <v>9.075999999999999E-3</v>
      </c>
      <c r="L746" s="68">
        <v>1</v>
      </c>
    </row>
    <row r="747" spans="1:12" x14ac:dyDescent="0.25">
      <c r="A747" s="53" t="str">
        <f t="shared" si="87"/>
        <v>2024FebJapanese Yen</v>
      </c>
      <c r="B747" s="57">
        <f t="shared" si="88"/>
        <v>0</v>
      </c>
      <c r="C747" s="57">
        <f t="shared" si="89"/>
        <v>0</v>
      </c>
      <c r="D747" s="57">
        <f t="shared" si="90"/>
        <v>0</v>
      </c>
      <c r="E747" s="57">
        <f t="shared" si="91"/>
        <v>0</v>
      </c>
      <c r="F747" s="57">
        <f t="shared" si="92"/>
        <v>0</v>
      </c>
      <c r="G747" s="57">
        <f t="shared" si="93"/>
        <v>0</v>
      </c>
      <c r="H747" s="68">
        <v>2024</v>
      </c>
      <c r="I747" s="68" t="s">
        <v>36</v>
      </c>
      <c r="J747" s="68" t="s">
        <v>59</v>
      </c>
      <c r="K747" s="74">
        <v>8.9739999999999993E-3</v>
      </c>
      <c r="L747" s="68">
        <v>2</v>
      </c>
    </row>
    <row r="748" spans="1:12" x14ac:dyDescent="0.25">
      <c r="A748" s="53" t="str">
        <f t="shared" si="87"/>
        <v>2024MarJapanese Yen</v>
      </c>
      <c r="B748" s="57">
        <f t="shared" si="88"/>
        <v>0</v>
      </c>
      <c r="C748" s="57">
        <f t="shared" si="89"/>
        <v>0</v>
      </c>
      <c r="D748" s="57">
        <f t="shared" si="90"/>
        <v>0</v>
      </c>
      <c r="E748" s="57">
        <f t="shared" si="91"/>
        <v>0</v>
      </c>
      <c r="F748" s="57">
        <f t="shared" si="92"/>
        <v>0</v>
      </c>
      <c r="G748" s="57">
        <f t="shared" si="93"/>
        <v>0</v>
      </c>
      <c r="H748" s="68">
        <v>2024</v>
      </c>
      <c r="I748" s="68" t="s">
        <v>40</v>
      </c>
      <c r="J748" s="68" t="s">
        <v>59</v>
      </c>
      <c r="K748" s="74">
        <v>8.9020000000000002E-3</v>
      </c>
      <c r="L748" s="68">
        <v>3</v>
      </c>
    </row>
    <row r="749" spans="1:12" x14ac:dyDescent="0.25">
      <c r="A749" s="53" t="str">
        <f t="shared" si="87"/>
        <v>2024AprJapanese Yen</v>
      </c>
      <c r="B749" s="57">
        <f t="shared" si="88"/>
        <v>0</v>
      </c>
      <c r="C749" s="57">
        <f t="shared" si="89"/>
        <v>0</v>
      </c>
      <c r="D749" s="57">
        <f t="shared" si="90"/>
        <v>0</v>
      </c>
      <c r="E749" s="57">
        <f t="shared" si="91"/>
        <v>0</v>
      </c>
      <c r="F749" s="57">
        <f t="shared" si="92"/>
        <v>0</v>
      </c>
      <c r="G749" s="57">
        <f t="shared" si="93"/>
        <v>0</v>
      </c>
      <c r="H749" s="68">
        <v>2024</v>
      </c>
      <c r="I749" s="68" t="s">
        <v>44</v>
      </c>
      <c r="J749" s="68" t="s">
        <v>59</v>
      </c>
      <c r="K749" s="74">
        <v>8.683999999999999E-3</v>
      </c>
      <c r="L749" s="68">
        <v>4</v>
      </c>
    </row>
    <row r="750" spans="1:12" x14ac:dyDescent="0.25">
      <c r="A750" s="53" t="str">
        <f t="shared" si="87"/>
        <v>2024MayJapanese Yen</v>
      </c>
      <c r="B750" s="57">
        <f t="shared" si="88"/>
        <v>0</v>
      </c>
      <c r="C750" s="57">
        <f t="shared" si="89"/>
        <v>0</v>
      </c>
      <c r="D750" s="57">
        <f t="shared" si="90"/>
        <v>0</v>
      </c>
      <c r="E750" s="57">
        <f t="shared" si="91"/>
        <v>0</v>
      </c>
      <c r="F750" s="57">
        <f t="shared" si="92"/>
        <v>0</v>
      </c>
      <c r="G750" s="57">
        <f t="shared" si="93"/>
        <v>0</v>
      </c>
      <c r="H750" s="68">
        <v>2024</v>
      </c>
      <c r="I750" s="68" t="s">
        <v>48</v>
      </c>
      <c r="J750" s="68" t="s">
        <v>59</v>
      </c>
      <c r="K750" s="70">
        <v>8.6140000000000001E-3</v>
      </c>
      <c r="L750" s="68">
        <v>5</v>
      </c>
    </row>
    <row r="751" spans="1:12" x14ac:dyDescent="0.25">
      <c r="A751" s="53" t="str">
        <f t="shared" si="87"/>
        <v>2024JunJapanese Yen</v>
      </c>
      <c r="B751" s="57">
        <f t="shared" si="88"/>
        <v>0</v>
      </c>
      <c r="C751" s="57">
        <f t="shared" si="89"/>
        <v>0</v>
      </c>
      <c r="D751" s="57">
        <f t="shared" si="90"/>
        <v>0</v>
      </c>
      <c r="E751" s="57">
        <f t="shared" si="91"/>
        <v>0</v>
      </c>
      <c r="F751" s="57">
        <f t="shared" si="92"/>
        <v>0</v>
      </c>
      <c r="G751" s="57">
        <f t="shared" si="93"/>
        <v>0</v>
      </c>
      <c r="H751" s="68">
        <v>2024</v>
      </c>
      <c r="I751" s="68" t="s">
        <v>52</v>
      </c>
      <c r="J751" s="68" t="s">
        <v>59</v>
      </c>
      <c r="K751" s="74">
        <v>8.4370000000000001E-3</v>
      </c>
      <c r="L751" s="68">
        <v>6</v>
      </c>
    </row>
    <row r="752" spans="1:12" x14ac:dyDescent="0.25">
      <c r="A752" s="53" t="str">
        <f t="shared" si="87"/>
        <v>2024JulJapanese Yen</v>
      </c>
      <c r="B752" s="57">
        <f t="shared" si="88"/>
        <v>0</v>
      </c>
      <c r="C752" s="57">
        <f t="shared" si="89"/>
        <v>0</v>
      </c>
      <c r="D752" s="57">
        <f t="shared" si="90"/>
        <v>0</v>
      </c>
      <c r="E752" s="57">
        <f t="shared" si="91"/>
        <v>0</v>
      </c>
      <c r="F752" s="57">
        <f t="shared" si="92"/>
        <v>0</v>
      </c>
      <c r="G752" s="57">
        <f t="shared" si="93"/>
        <v>0</v>
      </c>
      <c r="H752" s="68">
        <v>2024</v>
      </c>
      <c r="I752" s="68" t="s">
        <v>56</v>
      </c>
      <c r="J752" s="68" t="s">
        <v>59</v>
      </c>
      <c r="K752" s="70">
        <v>8.742999999999999E-3</v>
      </c>
      <c r="L752" s="68">
        <v>7</v>
      </c>
    </row>
    <row r="753" spans="1:12" x14ac:dyDescent="0.25">
      <c r="A753" s="53" t="str">
        <f t="shared" si="87"/>
        <v>2024AugJapanese Yen</v>
      </c>
      <c r="B753" s="57">
        <f t="shared" si="88"/>
        <v>0</v>
      </c>
      <c r="C753" s="57">
        <f t="shared" si="89"/>
        <v>0</v>
      </c>
      <c r="D753" s="57">
        <f t="shared" si="90"/>
        <v>0</v>
      </c>
      <c r="E753" s="57">
        <f t="shared" si="91"/>
        <v>0</v>
      </c>
      <c r="F753" s="57">
        <f t="shared" si="92"/>
        <v>0</v>
      </c>
      <c r="G753" s="57">
        <f t="shared" si="93"/>
        <v>0</v>
      </c>
      <c r="H753" s="68">
        <v>2024</v>
      </c>
      <c r="I753" s="68" t="s">
        <v>58</v>
      </c>
      <c r="J753" s="68" t="s">
        <v>59</v>
      </c>
      <c r="K753" s="70">
        <v>9.0000000000000011E-3</v>
      </c>
      <c r="L753" s="68">
        <v>8</v>
      </c>
    </row>
    <row r="754" spans="1:12" x14ac:dyDescent="0.25">
      <c r="A754" s="53" t="str">
        <f t="shared" si="87"/>
        <v>2024SepJapanese Yen</v>
      </c>
      <c r="B754" s="57">
        <f t="shared" si="88"/>
        <v>0</v>
      </c>
      <c r="C754" s="57">
        <f t="shared" si="89"/>
        <v>0</v>
      </c>
      <c r="D754" s="57">
        <f t="shared" si="90"/>
        <v>0</v>
      </c>
      <c r="E754" s="57">
        <f t="shared" si="91"/>
        <v>0</v>
      </c>
      <c r="F754" s="57">
        <f t="shared" si="92"/>
        <v>0</v>
      </c>
      <c r="G754" s="57">
        <f t="shared" si="93"/>
        <v>0</v>
      </c>
      <c r="H754" s="68">
        <v>2024</v>
      </c>
      <c r="I754" s="68" t="s">
        <v>60</v>
      </c>
      <c r="J754" s="68" t="s">
        <v>59</v>
      </c>
      <c r="K754" s="70">
        <v>8.9899999999999997E-3</v>
      </c>
      <c r="L754" s="68">
        <v>9</v>
      </c>
    </row>
    <row r="755" spans="1:12" x14ac:dyDescent="0.25">
      <c r="A755" s="53" t="str">
        <f t="shared" si="87"/>
        <v>2024OctJapanese Yen</v>
      </c>
      <c r="B755" s="57">
        <f t="shared" si="88"/>
        <v>0</v>
      </c>
      <c r="C755" s="57">
        <f t="shared" si="89"/>
        <v>0</v>
      </c>
      <c r="D755" s="57">
        <f t="shared" si="90"/>
        <v>0</v>
      </c>
      <c r="E755" s="57">
        <f t="shared" si="91"/>
        <v>0</v>
      </c>
      <c r="F755" s="57">
        <f t="shared" si="92"/>
        <v>0</v>
      </c>
      <c r="G755" s="57">
        <f t="shared" si="93"/>
        <v>0</v>
      </c>
      <c r="H755" s="68">
        <v>2024</v>
      </c>
      <c r="I755" s="68" t="s">
        <v>62</v>
      </c>
      <c r="J755" s="68" t="s">
        <v>59</v>
      </c>
      <c r="K755" s="70">
        <v>8.6420000000000004E-3</v>
      </c>
      <c r="L755" s="68">
        <v>10</v>
      </c>
    </row>
    <row r="756" spans="1:12" x14ac:dyDescent="0.25">
      <c r="A756" s="53" t="str">
        <f t="shared" si="87"/>
        <v>2024NovJapanese Yen</v>
      </c>
      <c r="B756" s="57">
        <f t="shared" si="88"/>
        <v>0</v>
      </c>
      <c r="C756" s="57">
        <f t="shared" si="89"/>
        <v>0</v>
      </c>
      <c r="D756" s="57">
        <f t="shared" si="90"/>
        <v>0</v>
      </c>
      <c r="E756" s="57">
        <f t="shared" si="91"/>
        <v>0</v>
      </c>
      <c r="F756" s="57">
        <f t="shared" si="92"/>
        <v>0</v>
      </c>
      <c r="G756" s="57">
        <f t="shared" si="93"/>
        <v>0</v>
      </c>
      <c r="H756" s="68">
        <v>2024</v>
      </c>
      <c r="I756" s="68" t="s">
        <v>65</v>
      </c>
      <c r="J756" s="68" t="s">
        <v>59</v>
      </c>
      <c r="K756" s="70">
        <v>8.9249999999999989E-3</v>
      </c>
      <c r="L756" s="68">
        <v>11</v>
      </c>
    </row>
    <row r="757" spans="1:12" x14ac:dyDescent="0.25">
      <c r="A757" s="53" t="str">
        <f t="shared" si="87"/>
        <v>2024DecJapanese Yen</v>
      </c>
      <c r="B757" s="57">
        <f t="shared" si="88"/>
        <v>0</v>
      </c>
      <c r="C757" s="57">
        <f t="shared" si="89"/>
        <v>0</v>
      </c>
      <c r="D757" s="57">
        <f t="shared" si="90"/>
        <v>0</v>
      </c>
      <c r="E757" s="57">
        <f t="shared" si="91"/>
        <v>0</v>
      </c>
      <c r="F757" s="57">
        <f t="shared" si="92"/>
        <v>0</v>
      </c>
      <c r="G757" s="57">
        <f t="shared" si="93"/>
        <v>0</v>
      </c>
      <c r="H757" s="68">
        <v>2024</v>
      </c>
      <c r="I757" s="68" t="s">
        <v>11</v>
      </c>
      <c r="J757" s="68" t="s">
        <v>59</v>
      </c>
      <c r="K757" s="70">
        <v>8.6950000000000013E-3</v>
      </c>
      <c r="L757" s="68">
        <v>12</v>
      </c>
    </row>
    <row r="758" spans="1:12" x14ac:dyDescent="0.25">
      <c r="A758" s="53" t="str">
        <f t="shared" si="87"/>
        <v>2025JanJapanese Yen</v>
      </c>
      <c r="B758" s="57">
        <f t="shared" si="88"/>
        <v>0</v>
      </c>
      <c r="C758" s="57">
        <f t="shared" si="89"/>
        <v>0</v>
      </c>
      <c r="D758" s="57">
        <f t="shared" si="90"/>
        <v>0</v>
      </c>
      <c r="E758" s="57">
        <f t="shared" si="91"/>
        <v>0</v>
      </c>
      <c r="F758" s="57">
        <f t="shared" si="92"/>
        <v>0</v>
      </c>
      <c r="G758" s="57">
        <f t="shared" si="93"/>
        <v>0</v>
      </c>
      <c r="H758" s="68">
        <v>2025</v>
      </c>
      <c r="I758" s="68" t="s">
        <v>8</v>
      </c>
      <c r="J758" s="68" t="s">
        <v>59</v>
      </c>
      <c r="K758" s="75">
        <v>8.7799999999999996E-3</v>
      </c>
      <c r="L758" s="68">
        <v>1</v>
      </c>
    </row>
    <row r="759" spans="1:12" x14ac:dyDescent="0.25">
      <c r="A759" s="53" t="str">
        <f t="shared" si="87"/>
        <v>2025FebJapanese Yen</v>
      </c>
      <c r="B759" s="57">
        <f t="shared" si="88"/>
        <v>0</v>
      </c>
      <c r="C759" s="57">
        <f t="shared" si="89"/>
        <v>0</v>
      </c>
      <c r="D759" s="57">
        <f t="shared" si="90"/>
        <v>0</v>
      </c>
      <c r="E759" s="57">
        <f t="shared" si="91"/>
        <v>0</v>
      </c>
      <c r="F759" s="57">
        <f t="shared" si="92"/>
        <v>0</v>
      </c>
      <c r="G759" s="57">
        <f t="shared" si="93"/>
        <v>0</v>
      </c>
      <c r="H759" s="68">
        <v>2025</v>
      </c>
      <c r="I759" s="68" t="s">
        <v>36</v>
      </c>
      <c r="J759" s="68" t="s">
        <v>59</v>
      </c>
      <c r="K759" s="75">
        <v>9.0159999999999997E-3</v>
      </c>
      <c r="L759" s="68">
        <v>2</v>
      </c>
    </row>
    <row r="760" spans="1:12" x14ac:dyDescent="0.25">
      <c r="A760" s="53" t="str">
        <f t="shared" si="87"/>
        <v>2025MarJapanese Yen</v>
      </c>
      <c r="B760" s="57">
        <f t="shared" si="88"/>
        <v>0</v>
      </c>
      <c r="C760" s="57">
        <f t="shared" si="89"/>
        <v>0</v>
      </c>
      <c r="D760" s="57">
        <f t="shared" si="90"/>
        <v>0</v>
      </c>
      <c r="E760" s="57">
        <f t="shared" si="91"/>
        <v>0</v>
      </c>
      <c r="F760" s="57">
        <f t="shared" si="92"/>
        <v>0</v>
      </c>
      <c r="G760" s="57">
        <f t="shared" si="93"/>
        <v>0</v>
      </c>
      <c r="H760" s="68">
        <v>2025</v>
      </c>
      <c r="I760" s="68" t="s">
        <v>40</v>
      </c>
      <c r="J760" s="68" t="s">
        <v>59</v>
      </c>
      <c r="K760" s="75">
        <v>8.8920000000000006E-3</v>
      </c>
      <c r="L760" s="68">
        <v>3</v>
      </c>
    </row>
    <row r="761" spans="1:12" x14ac:dyDescent="0.25">
      <c r="A761" s="53" t="str">
        <f t="shared" si="87"/>
        <v>2025AprJapanese Yen</v>
      </c>
      <c r="B761" s="57">
        <f t="shared" si="88"/>
        <v>0</v>
      </c>
      <c r="C761" s="57">
        <f t="shared" si="89"/>
        <v>0</v>
      </c>
      <c r="D761" s="57">
        <f t="shared" si="90"/>
        <v>0</v>
      </c>
      <c r="E761" s="57">
        <f t="shared" si="91"/>
        <v>0</v>
      </c>
      <c r="F761" s="57">
        <f t="shared" si="92"/>
        <v>0</v>
      </c>
      <c r="G761" s="57">
        <f t="shared" si="93"/>
        <v>0</v>
      </c>
      <c r="H761" s="68">
        <v>2025</v>
      </c>
      <c r="I761" s="68" t="s">
        <v>44</v>
      </c>
      <c r="J761" s="68" t="s">
        <v>59</v>
      </c>
      <c r="K761" s="75">
        <v>9.1749999999999991E-3</v>
      </c>
      <c r="L761" s="68">
        <v>4</v>
      </c>
    </row>
    <row r="762" spans="1:12" x14ac:dyDescent="0.25">
      <c r="A762" s="53" t="str">
        <f t="shared" si="87"/>
        <v>2025MayJapanese Yen</v>
      </c>
      <c r="B762" s="57">
        <f t="shared" si="88"/>
        <v>0</v>
      </c>
      <c r="C762" s="57">
        <f t="shared" si="89"/>
        <v>0</v>
      </c>
      <c r="D762" s="57">
        <f t="shared" si="90"/>
        <v>0</v>
      </c>
      <c r="E762" s="57">
        <f t="shared" si="91"/>
        <v>0</v>
      </c>
      <c r="F762" s="57">
        <f t="shared" si="92"/>
        <v>0</v>
      </c>
      <c r="G762" s="57">
        <f t="shared" si="93"/>
        <v>0</v>
      </c>
      <c r="H762" s="68">
        <v>2025</v>
      </c>
      <c r="I762" s="68" t="s">
        <v>48</v>
      </c>
      <c r="J762" s="68" t="s">
        <v>59</v>
      </c>
      <c r="K762" s="75">
        <v>8.9569999999999997E-3</v>
      </c>
      <c r="L762" s="68">
        <v>5</v>
      </c>
    </row>
    <row r="763" spans="1:12" x14ac:dyDescent="0.25">
      <c r="A763" s="53" t="str">
        <f t="shared" si="87"/>
        <v>2025JunJapanese Yen</v>
      </c>
      <c r="B763" s="57">
        <f t="shared" si="88"/>
        <v>0</v>
      </c>
      <c r="C763" s="57">
        <f t="shared" si="89"/>
        <v>0</v>
      </c>
      <c r="D763" s="57">
        <f t="shared" si="90"/>
        <v>0</v>
      </c>
      <c r="E763" s="57">
        <f t="shared" si="91"/>
        <v>0</v>
      </c>
      <c r="F763" s="57">
        <f t="shared" si="92"/>
        <v>0</v>
      </c>
      <c r="G763" s="57">
        <f t="shared" si="93"/>
        <v>0</v>
      </c>
      <c r="H763" s="68">
        <v>2025</v>
      </c>
      <c r="I763" s="68" t="s">
        <v>52</v>
      </c>
      <c r="J763" s="68" t="s">
        <v>59</v>
      </c>
      <c r="K763" s="75">
        <v>8.8459999999999997E-3</v>
      </c>
      <c r="L763" s="68">
        <v>6</v>
      </c>
    </row>
    <row r="764" spans="1:12" x14ac:dyDescent="0.25">
      <c r="A764" s="53" t="str">
        <f t="shared" si="87"/>
        <v>2025JulJapanese Yen</v>
      </c>
      <c r="B764" s="57">
        <f t="shared" si="88"/>
        <v>0</v>
      </c>
      <c r="C764" s="57">
        <f t="shared" si="89"/>
        <v>0</v>
      </c>
      <c r="D764" s="57">
        <f t="shared" si="90"/>
        <v>0</v>
      </c>
      <c r="E764" s="57">
        <f t="shared" si="91"/>
        <v>0</v>
      </c>
      <c r="F764" s="57">
        <f t="shared" si="92"/>
        <v>0</v>
      </c>
      <c r="G764" s="57">
        <f t="shared" si="93"/>
        <v>0</v>
      </c>
      <c r="H764" s="68">
        <v>2025</v>
      </c>
      <c r="I764" s="68" t="s">
        <v>56</v>
      </c>
      <c r="J764" s="68" t="s">
        <v>59</v>
      </c>
      <c r="K764" s="74">
        <v>8.7039999999999999E-3</v>
      </c>
      <c r="L764" s="68">
        <v>7</v>
      </c>
    </row>
    <row r="765" spans="1:12" x14ac:dyDescent="0.25">
      <c r="A765" s="53" t="str">
        <f t="shared" si="87"/>
        <v>2025AugJapanese Yen</v>
      </c>
      <c r="B765" s="57">
        <f t="shared" si="88"/>
        <v>0</v>
      </c>
      <c r="C765" s="57">
        <f t="shared" si="89"/>
        <v>0</v>
      </c>
      <c r="D765" s="57">
        <f t="shared" si="90"/>
        <v>0</v>
      </c>
      <c r="E765" s="57">
        <f t="shared" si="91"/>
        <v>0</v>
      </c>
      <c r="F765" s="57">
        <f t="shared" si="92"/>
        <v>0</v>
      </c>
      <c r="G765" s="57">
        <f t="shared" si="93"/>
        <v>0</v>
      </c>
      <c r="H765" s="68">
        <v>2025</v>
      </c>
      <c r="I765" s="68" t="s">
        <v>58</v>
      </c>
      <c r="J765" s="68" t="s">
        <v>59</v>
      </c>
      <c r="K765" s="74">
        <v>8.7309999999999992E-3</v>
      </c>
      <c r="L765" s="68">
        <v>8</v>
      </c>
    </row>
    <row r="766" spans="1:12" x14ac:dyDescent="0.25">
      <c r="A766" s="53" t="str">
        <f t="shared" si="87"/>
        <v>2025SepJapanese Yen</v>
      </c>
      <c r="B766" s="57">
        <f t="shared" si="88"/>
        <v>0</v>
      </c>
      <c r="C766" s="57">
        <f t="shared" si="89"/>
        <v>0</v>
      </c>
      <c r="D766" s="57">
        <f t="shared" si="90"/>
        <v>0</v>
      </c>
      <c r="E766" s="57">
        <f t="shared" si="91"/>
        <v>0</v>
      </c>
      <c r="F766" s="57">
        <f t="shared" si="92"/>
        <v>0</v>
      </c>
      <c r="G766" s="57">
        <f t="shared" si="93"/>
        <v>0</v>
      </c>
      <c r="H766" s="68">
        <v>2025</v>
      </c>
      <c r="I766" s="68" t="s">
        <v>60</v>
      </c>
      <c r="J766" s="68" t="s">
        <v>59</v>
      </c>
      <c r="K766" s="74">
        <v>8.6940000000000003E-3</v>
      </c>
      <c r="L766" s="68">
        <v>9</v>
      </c>
    </row>
    <row r="767" spans="1:12" x14ac:dyDescent="0.25">
      <c r="A767" s="53" t="str">
        <f t="shared" si="87"/>
        <v>2025OctJapanese Yen</v>
      </c>
      <c r="B767" s="57">
        <f t="shared" si="88"/>
        <v>0</v>
      </c>
      <c r="C767" s="57">
        <f t="shared" si="89"/>
        <v>0</v>
      </c>
      <c r="D767" s="57">
        <f t="shared" si="90"/>
        <v>0</v>
      </c>
      <c r="E767" s="57">
        <f t="shared" si="91"/>
        <v>0</v>
      </c>
      <c r="F767" s="57">
        <f t="shared" si="92"/>
        <v>0</v>
      </c>
      <c r="G767" s="57">
        <f t="shared" si="93"/>
        <v>0</v>
      </c>
      <c r="H767" s="68">
        <v>2025</v>
      </c>
      <c r="I767" s="68" t="s">
        <v>62</v>
      </c>
      <c r="J767" s="68" t="s">
        <v>59</v>
      </c>
      <c r="K767" s="74">
        <v>8.4390000000000003E-3</v>
      </c>
      <c r="L767" s="68">
        <v>10</v>
      </c>
    </row>
    <row r="768" spans="1:12" x14ac:dyDescent="0.25">
      <c r="A768" s="53" t="str">
        <f t="shared" si="87"/>
        <v>2025NovJapanese Yen</v>
      </c>
      <c r="B768" s="57">
        <f t="shared" si="88"/>
        <v>0</v>
      </c>
      <c r="C768" s="57">
        <f t="shared" si="89"/>
        <v>0</v>
      </c>
      <c r="D768" s="57">
        <f t="shared" si="90"/>
        <v>0</v>
      </c>
      <c r="E768" s="57">
        <f t="shared" si="91"/>
        <v>0</v>
      </c>
      <c r="F768" s="57">
        <f t="shared" si="92"/>
        <v>0</v>
      </c>
      <c r="G768" s="57">
        <f t="shared" si="93"/>
        <v>0</v>
      </c>
      <c r="H768" s="68">
        <v>2025</v>
      </c>
      <c r="I768" s="68" t="s">
        <v>65</v>
      </c>
      <c r="J768" s="68" t="s">
        <v>59</v>
      </c>
      <c r="K768" s="74">
        <v>8.2979999999999998E-3</v>
      </c>
      <c r="L768" s="68">
        <v>11</v>
      </c>
    </row>
    <row r="769" spans="1:12" x14ac:dyDescent="0.25">
      <c r="A769" s="53" t="str">
        <f t="shared" si="87"/>
        <v>2025DecJapanese Yen</v>
      </c>
      <c r="B769" s="57">
        <f t="shared" si="88"/>
        <v>0</v>
      </c>
      <c r="C769" s="57">
        <f t="shared" si="89"/>
        <v>0</v>
      </c>
      <c r="D769" s="57">
        <f t="shared" si="90"/>
        <v>0</v>
      </c>
      <c r="E769" s="57">
        <f t="shared" si="91"/>
        <v>0</v>
      </c>
      <c r="F769" s="57">
        <f t="shared" si="92"/>
        <v>0</v>
      </c>
      <c r="G769" s="57">
        <f t="shared" si="93"/>
        <v>0</v>
      </c>
      <c r="H769" s="68">
        <v>2025</v>
      </c>
      <c r="I769" s="68" t="s">
        <v>11</v>
      </c>
      <c r="J769" s="68" t="s">
        <v>59</v>
      </c>
      <c r="K769" s="74">
        <v>8.2039999999999995E-3</v>
      </c>
      <c r="L769" s="68">
        <v>12</v>
      </c>
    </row>
    <row r="770" spans="1:12" x14ac:dyDescent="0.25">
      <c r="A770" s="53" t="str">
        <f t="shared" ref="A770:A833" si="94">CONCATENATE(H770,I770,J770)</f>
        <v>2018JanKorean Won</v>
      </c>
      <c r="B770" s="57">
        <f t="shared" ref="B770:B833" si="95">IF($N$8=A770,1,0)</f>
        <v>0</v>
      </c>
      <c r="C770" s="57">
        <f t="shared" si="89"/>
        <v>0</v>
      </c>
      <c r="D770" s="57">
        <f t="shared" si="90"/>
        <v>0</v>
      </c>
      <c r="E770" s="57">
        <f t="shared" si="91"/>
        <v>0</v>
      </c>
      <c r="F770" s="57">
        <f t="shared" si="92"/>
        <v>0</v>
      </c>
      <c r="G770" s="57">
        <f t="shared" si="93"/>
        <v>0</v>
      </c>
      <c r="H770" s="68">
        <v>2018</v>
      </c>
      <c r="I770" s="68" t="s">
        <v>8</v>
      </c>
      <c r="J770" s="68" t="s">
        <v>61</v>
      </c>
      <c r="K770" s="74">
        <v>1.224E-3</v>
      </c>
      <c r="L770" s="68">
        <v>1</v>
      </c>
    </row>
    <row r="771" spans="1:12" x14ac:dyDescent="0.25">
      <c r="A771" s="53" t="str">
        <f t="shared" si="94"/>
        <v>2018FebKorean Won</v>
      </c>
      <c r="B771" s="57">
        <f t="shared" si="95"/>
        <v>0</v>
      </c>
      <c r="C771" s="57">
        <f t="shared" si="89"/>
        <v>0</v>
      </c>
      <c r="D771" s="57">
        <f t="shared" si="90"/>
        <v>0</v>
      </c>
      <c r="E771" s="57">
        <f t="shared" si="91"/>
        <v>0</v>
      </c>
      <c r="F771" s="57">
        <f t="shared" si="92"/>
        <v>0</v>
      </c>
      <c r="G771" s="57">
        <f t="shared" si="93"/>
        <v>0</v>
      </c>
      <c r="H771" s="68">
        <v>2018</v>
      </c>
      <c r="I771" s="68" t="s">
        <v>36</v>
      </c>
      <c r="J771" s="68" t="s">
        <v>61</v>
      </c>
      <c r="K771" s="74">
        <v>1.224E-3</v>
      </c>
      <c r="L771" s="68">
        <v>2</v>
      </c>
    </row>
    <row r="772" spans="1:12" x14ac:dyDescent="0.25">
      <c r="A772" s="53" t="str">
        <f t="shared" si="94"/>
        <v>2018MarKorean Won</v>
      </c>
      <c r="B772" s="57">
        <f t="shared" si="95"/>
        <v>0</v>
      </c>
      <c r="C772" s="57">
        <f t="shared" ref="C772:C835" si="96">IF(A772=$N$10,1,0)</f>
        <v>0</v>
      </c>
      <c r="D772" s="57">
        <f t="shared" ref="D772:D835" si="97">SUM(B772:C772)</f>
        <v>0</v>
      </c>
      <c r="E772" s="57">
        <f t="shared" ref="E772:E835" si="98">IF(SUM(D772,E771)=1,1,0)</f>
        <v>0</v>
      </c>
      <c r="F772" s="57">
        <f t="shared" ref="F772:F835" si="99">MAX(D772:E772)</f>
        <v>0</v>
      </c>
      <c r="G772" s="57">
        <f t="shared" ref="G772:G835" si="100">IF(AND(F772=1,F771=1),G771+F772,F772)</f>
        <v>0</v>
      </c>
      <c r="H772" s="68">
        <v>2018</v>
      </c>
      <c r="I772" s="68" t="s">
        <v>40</v>
      </c>
      <c r="J772" s="68" t="s">
        <v>61</v>
      </c>
      <c r="K772" s="74">
        <v>1.23E-3</v>
      </c>
      <c r="L772" s="68">
        <v>3</v>
      </c>
    </row>
    <row r="773" spans="1:12" x14ac:dyDescent="0.25">
      <c r="A773" s="53" t="str">
        <f t="shared" si="94"/>
        <v>2018AprKorean Won</v>
      </c>
      <c r="B773" s="57">
        <f t="shared" si="95"/>
        <v>0</v>
      </c>
      <c r="C773" s="57">
        <f t="shared" si="96"/>
        <v>0</v>
      </c>
      <c r="D773" s="57">
        <f t="shared" si="97"/>
        <v>0</v>
      </c>
      <c r="E773" s="57">
        <f t="shared" si="98"/>
        <v>0</v>
      </c>
      <c r="F773" s="57">
        <f t="shared" si="99"/>
        <v>0</v>
      </c>
      <c r="G773" s="57">
        <f t="shared" si="100"/>
        <v>0</v>
      </c>
      <c r="H773" s="68">
        <v>2018</v>
      </c>
      <c r="I773" s="68" t="s">
        <v>44</v>
      </c>
      <c r="J773" s="68" t="s">
        <v>61</v>
      </c>
      <c r="K773" s="74">
        <v>1.24E-3</v>
      </c>
      <c r="L773" s="68">
        <v>4</v>
      </c>
    </row>
    <row r="774" spans="1:12" x14ac:dyDescent="0.25">
      <c r="A774" s="53" t="str">
        <f t="shared" si="94"/>
        <v>2018MayKorean Won</v>
      </c>
      <c r="B774" s="57">
        <f t="shared" si="95"/>
        <v>0</v>
      </c>
      <c r="C774" s="57">
        <f t="shared" si="96"/>
        <v>0</v>
      </c>
      <c r="D774" s="57">
        <f t="shared" si="97"/>
        <v>0</v>
      </c>
      <c r="E774" s="57">
        <f t="shared" si="98"/>
        <v>0</v>
      </c>
      <c r="F774" s="57">
        <f t="shared" si="99"/>
        <v>0</v>
      </c>
      <c r="G774" s="57">
        <f t="shared" si="100"/>
        <v>0</v>
      </c>
      <c r="H774" s="68">
        <v>2018</v>
      </c>
      <c r="I774" s="68" t="s">
        <v>48</v>
      </c>
      <c r="J774" s="68" t="s">
        <v>61</v>
      </c>
      <c r="K774" s="74">
        <v>1.2459999999999999E-3</v>
      </c>
      <c r="L774" s="68">
        <v>5</v>
      </c>
    </row>
    <row r="775" spans="1:12" x14ac:dyDescent="0.25">
      <c r="A775" s="53" t="str">
        <f t="shared" si="94"/>
        <v>2018JunKorean Won</v>
      </c>
      <c r="B775" s="57">
        <f t="shared" si="95"/>
        <v>0</v>
      </c>
      <c r="C775" s="57">
        <f t="shared" si="96"/>
        <v>0</v>
      </c>
      <c r="D775" s="57">
        <f t="shared" si="97"/>
        <v>0</v>
      </c>
      <c r="E775" s="57">
        <f t="shared" si="98"/>
        <v>0</v>
      </c>
      <c r="F775" s="57">
        <f t="shared" si="99"/>
        <v>0</v>
      </c>
      <c r="G775" s="57">
        <f t="shared" si="100"/>
        <v>0</v>
      </c>
      <c r="H775" s="68">
        <v>2018</v>
      </c>
      <c r="I775" s="68" t="s">
        <v>52</v>
      </c>
      <c r="J775" s="68" t="s">
        <v>61</v>
      </c>
      <c r="K775" s="74">
        <v>1.222E-3</v>
      </c>
      <c r="L775" s="68">
        <v>6</v>
      </c>
    </row>
    <row r="776" spans="1:12" x14ac:dyDescent="0.25">
      <c r="A776" s="53" t="str">
        <f t="shared" si="94"/>
        <v>2018JulKorean Won</v>
      </c>
      <c r="B776" s="57">
        <f t="shared" si="95"/>
        <v>0</v>
      </c>
      <c r="C776" s="57">
        <f t="shared" si="96"/>
        <v>0</v>
      </c>
      <c r="D776" s="57">
        <f t="shared" si="97"/>
        <v>0</v>
      </c>
      <c r="E776" s="57">
        <f t="shared" si="98"/>
        <v>0</v>
      </c>
      <c r="F776" s="57">
        <f t="shared" si="99"/>
        <v>0</v>
      </c>
      <c r="G776" s="57">
        <f t="shared" si="100"/>
        <v>0</v>
      </c>
      <c r="H776" s="68">
        <v>2018</v>
      </c>
      <c r="I776" s="68" t="s">
        <v>56</v>
      </c>
      <c r="J776" s="68" t="s">
        <v>61</v>
      </c>
      <c r="K776" s="74">
        <v>1.217E-3</v>
      </c>
      <c r="L776" s="68">
        <v>7</v>
      </c>
    </row>
    <row r="777" spans="1:12" x14ac:dyDescent="0.25">
      <c r="A777" s="53" t="str">
        <f t="shared" si="94"/>
        <v>2018AugKorean Won</v>
      </c>
      <c r="B777" s="57">
        <f t="shared" si="95"/>
        <v>0</v>
      </c>
      <c r="C777" s="57">
        <f t="shared" si="96"/>
        <v>0</v>
      </c>
      <c r="D777" s="57">
        <f t="shared" si="97"/>
        <v>0</v>
      </c>
      <c r="E777" s="57">
        <f t="shared" si="98"/>
        <v>0</v>
      </c>
      <c r="F777" s="57">
        <f t="shared" si="99"/>
        <v>0</v>
      </c>
      <c r="G777" s="57">
        <f t="shared" si="100"/>
        <v>0</v>
      </c>
      <c r="H777" s="68">
        <v>2018</v>
      </c>
      <c r="I777" s="68" t="s">
        <v>58</v>
      </c>
      <c r="J777" s="68" t="s">
        <v>61</v>
      </c>
      <c r="K777" s="74">
        <v>1.2290000000000001E-3</v>
      </c>
      <c r="L777" s="68">
        <v>8</v>
      </c>
    </row>
    <row r="778" spans="1:12" x14ac:dyDescent="0.25">
      <c r="A778" s="53" t="str">
        <f t="shared" si="94"/>
        <v>2018SepKorean Won</v>
      </c>
      <c r="B778" s="57">
        <f t="shared" si="95"/>
        <v>0</v>
      </c>
      <c r="C778" s="57">
        <f t="shared" si="96"/>
        <v>0</v>
      </c>
      <c r="D778" s="57">
        <f t="shared" si="97"/>
        <v>0</v>
      </c>
      <c r="E778" s="57">
        <f t="shared" si="98"/>
        <v>0</v>
      </c>
      <c r="F778" s="57">
        <f t="shared" si="99"/>
        <v>0</v>
      </c>
      <c r="G778" s="57">
        <f t="shared" si="100"/>
        <v>0</v>
      </c>
      <c r="H778" s="68">
        <v>2018</v>
      </c>
      <c r="I778" s="68" t="s">
        <v>60</v>
      </c>
      <c r="J778" s="68" t="s">
        <v>61</v>
      </c>
      <c r="K778" s="74">
        <v>1.2330000000000002E-3</v>
      </c>
      <c r="L778" s="68">
        <v>9</v>
      </c>
    </row>
    <row r="779" spans="1:12" x14ac:dyDescent="0.25">
      <c r="A779" s="53" t="str">
        <f t="shared" si="94"/>
        <v>2018OctKorean Won</v>
      </c>
      <c r="B779" s="57">
        <f t="shared" si="95"/>
        <v>0</v>
      </c>
      <c r="C779" s="57">
        <f t="shared" si="96"/>
        <v>0</v>
      </c>
      <c r="D779" s="57">
        <f t="shared" si="97"/>
        <v>0</v>
      </c>
      <c r="E779" s="57">
        <f t="shared" si="98"/>
        <v>0</v>
      </c>
      <c r="F779" s="57">
        <f t="shared" si="99"/>
        <v>0</v>
      </c>
      <c r="G779" s="57">
        <f t="shared" si="100"/>
        <v>0</v>
      </c>
      <c r="H779" s="68">
        <v>2018</v>
      </c>
      <c r="I779" s="68" t="s">
        <v>62</v>
      </c>
      <c r="J779" s="68" t="s">
        <v>61</v>
      </c>
      <c r="K779" s="74">
        <v>1.2160000000000001E-3</v>
      </c>
      <c r="L779" s="68">
        <v>10</v>
      </c>
    </row>
    <row r="780" spans="1:12" x14ac:dyDescent="0.25">
      <c r="A780" s="53" t="str">
        <f t="shared" si="94"/>
        <v>2018NovKorean Won</v>
      </c>
      <c r="B780" s="57">
        <f t="shared" si="95"/>
        <v>0</v>
      </c>
      <c r="C780" s="57">
        <f t="shared" si="96"/>
        <v>0</v>
      </c>
      <c r="D780" s="57">
        <f t="shared" si="97"/>
        <v>0</v>
      </c>
      <c r="E780" s="57">
        <f t="shared" si="98"/>
        <v>0</v>
      </c>
      <c r="F780" s="57">
        <f t="shared" si="99"/>
        <v>0</v>
      </c>
      <c r="G780" s="57">
        <f t="shared" si="100"/>
        <v>0</v>
      </c>
      <c r="H780" s="68">
        <v>2018</v>
      </c>
      <c r="I780" s="68" t="s">
        <v>65</v>
      </c>
      <c r="J780" s="68" t="s">
        <v>61</v>
      </c>
      <c r="K780" s="74">
        <v>1.224E-3</v>
      </c>
      <c r="L780" s="68">
        <v>11</v>
      </c>
    </row>
    <row r="781" spans="1:12" x14ac:dyDescent="0.25">
      <c r="A781" s="53" t="str">
        <f t="shared" si="94"/>
        <v>2018DecKorean Won</v>
      </c>
      <c r="B781" s="57">
        <f t="shared" si="95"/>
        <v>0</v>
      </c>
      <c r="C781" s="57">
        <f t="shared" si="96"/>
        <v>0</v>
      </c>
      <c r="D781" s="57">
        <f t="shared" si="97"/>
        <v>0</v>
      </c>
      <c r="E781" s="57">
        <f t="shared" si="98"/>
        <v>0</v>
      </c>
      <c r="F781" s="57">
        <f t="shared" si="99"/>
        <v>0</v>
      </c>
      <c r="G781" s="57">
        <f t="shared" si="100"/>
        <v>0</v>
      </c>
      <c r="H781" s="68">
        <v>2018</v>
      </c>
      <c r="I781" s="68" t="s">
        <v>11</v>
      </c>
      <c r="J781" s="68" t="s">
        <v>61</v>
      </c>
      <c r="K781" s="70">
        <v>1.227E-3</v>
      </c>
      <c r="L781" s="68">
        <v>12</v>
      </c>
    </row>
    <row r="782" spans="1:12" x14ac:dyDescent="0.25">
      <c r="A782" s="53" t="str">
        <f t="shared" si="94"/>
        <v>2019JanKorean Won</v>
      </c>
      <c r="B782" s="57">
        <f t="shared" si="95"/>
        <v>0</v>
      </c>
      <c r="C782" s="57">
        <f t="shared" si="96"/>
        <v>0</v>
      </c>
      <c r="D782" s="57">
        <f t="shared" si="97"/>
        <v>0</v>
      </c>
      <c r="E782" s="57">
        <f t="shared" si="98"/>
        <v>0</v>
      </c>
      <c r="F782" s="57">
        <f t="shared" si="99"/>
        <v>0</v>
      </c>
      <c r="G782" s="57">
        <f t="shared" si="100"/>
        <v>0</v>
      </c>
      <c r="H782" s="68">
        <v>2019</v>
      </c>
      <c r="I782" s="68" t="s">
        <v>8</v>
      </c>
      <c r="J782" s="68" t="s">
        <v>61</v>
      </c>
      <c r="K782" s="74">
        <v>1.212E-3</v>
      </c>
      <c r="L782" s="68">
        <v>1</v>
      </c>
    </row>
    <row r="783" spans="1:12" x14ac:dyDescent="0.25">
      <c r="A783" s="53" t="str">
        <f t="shared" si="94"/>
        <v>2019FebKorean Won</v>
      </c>
      <c r="B783" s="57">
        <f t="shared" si="95"/>
        <v>0</v>
      </c>
      <c r="C783" s="57">
        <f t="shared" si="96"/>
        <v>0</v>
      </c>
      <c r="D783" s="57">
        <f t="shared" si="97"/>
        <v>0</v>
      </c>
      <c r="E783" s="57">
        <f t="shared" si="98"/>
        <v>0</v>
      </c>
      <c r="F783" s="57">
        <f t="shared" si="99"/>
        <v>0</v>
      </c>
      <c r="G783" s="57">
        <f t="shared" si="100"/>
        <v>0</v>
      </c>
      <c r="H783" s="68">
        <v>2019</v>
      </c>
      <c r="I783" s="68" t="s">
        <v>36</v>
      </c>
      <c r="J783" s="68" t="s">
        <v>61</v>
      </c>
      <c r="K783" s="74">
        <v>1.2049999999999999E-3</v>
      </c>
      <c r="L783" s="68">
        <v>2</v>
      </c>
    </row>
    <row r="784" spans="1:12" x14ac:dyDescent="0.25">
      <c r="A784" s="53" t="str">
        <f t="shared" si="94"/>
        <v>2019MarKorean Won</v>
      </c>
      <c r="B784" s="57">
        <f t="shared" si="95"/>
        <v>0</v>
      </c>
      <c r="C784" s="57">
        <f t="shared" si="96"/>
        <v>0</v>
      </c>
      <c r="D784" s="57">
        <f t="shared" si="97"/>
        <v>0</v>
      </c>
      <c r="E784" s="57">
        <f t="shared" si="98"/>
        <v>0</v>
      </c>
      <c r="F784" s="57">
        <f t="shared" si="99"/>
        <v>0</v>
      </c>
      <c r="G784" s="57">
        <f t="shared" si="100"/>
        <v>0</v>
      </c>
      <c r="H784" s="68">
        <v>2019</v>
      </c>
      <c r="I784" s="68" t="s">
        <v>40</v>
      </c>
      <c r="J784" s="68" t="s">
        <v>61</v>
      </c>
      <c r="K784" s="74">
        <v>1.193E-3</v>
      </c>
      <c r="L784" s="68">
        <v>3</v>
      </c>
    </row>
    <row r="785" spans="1:12" x14ac:dyDescent="0.25">
      <c r="A785" s="53" t="str">
        <f t="shared" si="94"/>
        <v>2019AprKorean Won</v>
      </c>
      <c r="B785" s="57">
        <f t="shared" si="95"/>
        <v>0</v>
      </c>
      <c r="C785" s="57">
        <f t="shared" si="96"/>
        <v>0</v>
      </c>
      <c r="D785" s="57">
        <f t="shared" si="97"/>
        <v>0</v>
      </c>
      <c r="E785" s="57">
        <f t="shared" si="98"/>
        <v>0</v>
      </c>
      <c r="F785" s="57">
        <f t="shared" si="99"/>
        <v>0</v>
      </c>
      <c r="G785" s="57">
        <f t="shared" si="100"/>
        <v>0</v>
      </c>
      <c r="H785" s="68">
        <v>2019</v>
      </c>
      <c r="I785" s="68" t="s">
        <v>44</v>
      </c>
      <c r="J785" s="68" t="s">
        <v>61</v>
      </c>
      <c r="K785" s="74">
        <v>1.17E-3</v>
      </c>
      <c r="L785" s="68">
        <v>4</v>
      </c>
    </row>
    <row r="786" spans="1:12" x14ac:dyDescent="0.25">
      <c r="A786" s="53" t="str">
        <f t="shared" si="94"/>
        <v>2019MayKorean Won</v>
      </c>
      <c r="B786" s="57">
        <f t="shared" si="95"/>
        <v>0</v>
      </c>
      <c r="C786" s="57">
        <f t="shared" si="96"/>
        <v>0</v>
      </c>
      <c r="D786" s="57">
        <f t="shared" si="97"/>
        <v>0</v>
      </c>
      <c r="E786" s="57">
        <f t="shared" si="98"/>
        <v>0</v>
      </c>
      <c r="F786" s="57">
        <f t="shared" si="99"/>
        <v>0</v>
      </c>
      <c r="G786" s="57">
        <f t="shared" si="100"/>
        <v>0</v>
      </c>
      <c r="H786" s="68">
        <v>2019</v>
      </c>
      <c r="I786" s="68" t="s">
        <v>48</v>
      </c>
      <c r="J786" s="68" t="s">
        <v>61</v>
      </c>
      <c r="K786" s="74">
        <v>1.1590000000000001E-3</v>
      </c>
      <c r="L786" s="68">
        <v>5</v>
      </c>
    </row>
    <row r="787" spans="1:12" x14ac:dyDescent="0.25">
      <c r="A787" s="53" t="str">
        <f t="shared" si="94"/>
        <v>2019JunKorean Won</v>
      </c>
      <c r="B787" s="57">
        <f t="shared" si="95"/>
        <v>0</v>
      </c>
      <c r="C787" s="57">
        <f t="shared" si="96"/>
        <v>0</v>
      </c>
      <c r="D787" s="57">
        <f t="shared" si="97"/>
        <v>0</v>
      </c>
      <c r="E787" s="57">
        <f t="shared" si="98"/>
        <v>0</v>
      </c>
      <c r="F787" s="57">
        <f t="shared" si="99"/>
        <v>0</v>
      </c>
      <c r="G787" s="57">
        <f t="shared" si="100"/>
        <v>0</v>
      </c>
      <c r="H787" s="68">
        <v>2019</v>
      </c>
      <c r="I787" s="68" t="s">
        <v>52</v>
      </c>
      <c r="J787" s="68" t="s">
        <v>61</v>
      </c>
      <c r="K787" s="74">
        <v>1.17E-3</v>
      </c>
      <c r="L787" s="68">
        <v>6</v>
      </c>
    </row>
    <row r="788" spans="1:12" x14ac:dyDescent="0.25">
      <c r="A788" s="53" t="str">
        <f t="shared" si="94"/>
        <v>2019JulKorean Won</v>
      </c>
      <c r="B788" s="57">
        <f t="shared" si="95"/>
        <v>0</v>
      </c>
      <c r="C788" s="57">
        <f t="shared" si="96"/>
        <v>0</v>
      </c>
      <c r="D788" s="57">
        <f t="shared" si="97"/>
        <v>0</v>
      </c>
      <c r="E788" s="57">
        <f t="shared" si="98"/>
        <v>0</v>
      </c>
      <c r="F788" s="57">
        <f t="shared" si="99"/>
        <v>0</v>
      </c>
      <c r="G788" s="57">
        <f t="shared" si="100"/>
        <v>0</v>
      </c>
      <c r="H788" s="68">
        <v>2019</v>
      </c>
      <c r="I788" s="68" t="s">
        <v>56</v>
      </c>
      <c r="J788" s="68" t="s">
        <v>61</v>
      </c>
      <c r="K788" s="74">
        <v>1.16E-3</v>
      </c>
      <c r="L788" s="68">
        <v>7</v>
      </c>
    </row>
    <row r="789" spans="1:12" x14ac:dyDescent="0.25">
      <c r="A789" s="53" t="str">
        <f t="shared" si="94"/>
        <v>2019AugKorean Won</v>
      </c>
      <c r="B789" s="57">
        <f t="shared" si="95"/>
        <v>0</v>
      </c>
      <c r="C789" s="57">
        <f t="shared" si="96"/>
        <v>0</v>
      </c>
      <c r="D789" s="57">
        <f t="shared" si="97"/>
        <v>0</v>
      </c>
      <c r="E789" s="57">
        <f t="shared" si="98"/>
        <v>0</v>
      </c>
      <c r="F789" s="57">
        <f t="shared" si="99"/>
        <v>0</v>
      </c>
      <c r="G789" s="57">
        <f t="shared" si="100"/>
        <v>0</v>
      </c>
      <c r="H789" s="68">
        <v>2019</v>
      </c>
      <c r="I789" s="68" t="s">
        <v>58</v>
      </c>
      <c r="J789" s="68" t="s">
        <v>61</v>
      </c>
      <c r="K789" s="74">
        <v>1.15E-3</v>
      </c>
      <c r="L789" s="68">
        <v>8</v>
      </c>
    </row>
    <row r="790" spans="1:12" x14ac:dyDescent="0.25">
      <c r="A790" s="53" t="str">
        <f t="shared" si="94"/>
        <v>2019SepKorean Won</v>
      </c>
      <c r="B790" s="57">
        <f t="shared" si="95"/>
        <v>0</v>
      </c>
      <c r="C790" s="57">
        <f t="shared" si="96"/>
        <v>0</v>
      </c>
      <c r="D790" s="57">
        <f t="shared" si="97"/>
        <v>0</v>
      </c>
      <c r="E790" s="57">
        <f t="shared" si="98"/>
        <v>0</v>
      </c>
      <c r="F790" s="57">
        <f t="shared" si="99"/>
        <v>0</v>
      </c>
      <c r="G790" s="57">
        <f t="shared" si="100"/>
        <v>0</v>
      </c>
      <c r="H790" s="68">
        <v>2019</v>
      </c>
      <c r="I790" s="68" t="s">
        <v>60</v>
      </c>
      <c r="J790" s="68" t="s">
        <v>61</v>
      </c>
      <c r="K790" s="74">
        <v>1.152E-3</v>
      </c>
      <c r="L790" s="68">
        <v>9</v>
      </c>
    </row>
    <row r="791" spans="1:12" x14ac:dyDescent="0.25">
      <c r="A791" s="53" t="str">
        <f t="shared" si="94"/>
        <v>2019OctKorean Won</v>
      </c>
      <c r="B791" s="57">
        <f t="shared" si="95"/>
        <v>0</v>
      </c>
      <c r="C791" s="57">
        <f t="shared" si="96"/>
        <v>0</v>
      </c>
      <c r="D791" s="57">
        <f t="shared" si="97"/>
        <v>0</v>
      </c>
      <c r="E791" s="57">
        <f t="shared" si="98"/>
        <v>0</v>
      </c>
      <c r="F791" s="57">
        <f t="shared" si="99"/>
        <v>0</v>
      </c>
      <c r="G791" s="57">
        <f t="shared" si="100"/>
        <v>0</v>
      </c>
      <c r="H791" s="68">
        <v>2019</v>
      </c>
      <c r="I791" s="68" t="s">
        <v>62</v>
      </c>
      <c r="J791" s="68" t="s">
        <v>61</v>
      </c>
      <c r="K791" s="74">
        <v>1.1720000000000001E-3</v>
      </c>
      <c r="L791" s="68">
        <v>10</v>
      </c>
    </row>
    <row r="792" spans="1:12" x14ac:dyDescent="0.25">
      <c r="A792" s="53" t="str">
        <f t="shared" si="94"/>
        <v>2019NovKorean Won</v>
      </c>
      <c r="B792" s="57">
        <f t="shared" si="95"/>
        <v>0</v>
      </c>
      <c r="C792" s="57">
        <f t="shared" si="96"/>
        <v>0</v>
      </c>
      <c r="D792" s="57">
        <f t="shared" si="97"/>
        <v>0</v>
      </c>
      <c r="E792" s="57">
        <f t="shared" si="98"/>
        <v>0</v>
      </c>
      <c r="F792" s="57">
        <f t="shared" si="99"/>
        <v>0</v>
      </c>
      <c r="G792" s="57">
        <f t="shared" si="100"/>
        <v>0</v>
      </c>
      <c r="H792" s="68">
        <v>2019</v>
      </c>
      <c r="I792" s="68" t="s">
        <v>65</v>
      </c>
      <c r="J792" s="68" t="s">
        <v>61</v>
      </c>
      <c r="K792" s="74">
        <v>1.157E-3</v>
      </c>
      <c r="L792" s="68">
        <v>11</v>
      </c>
    </row>
    <row r="793" spans="1:12" x14ac:dyDescent="0.25">
      <c r="A793" s="53" t="str">
        <f t="shared" si="94"/>
        <v>2019DecKorean Won</v>
      </c>
      <c r="B793" s="57">
        <f t="shared" si="95"/>
        <v>0</v>
      </c>
      <c r="C793" s="57">
        <f t="shared" si="96"/>
        <v>0</v>
      </c>
      <c r="D793" s="57">
        <f t="shared" si="97"/>
        <v>0</v>
      </c>
      <c r="E793" s="57">
        <f t="shared" si="98"/>
        <v>0</v>
      </c>
      <c r="F793" s="57">
        <f t="shared" si="99"/>
        <v>0</v>
      </c>
      <c r="G793" s="57">
        <f t="shared" si="100"/>
        <v>0</v>
      </c>
      <c r="H793" s="68">
        <v>2019</v>
      </c>
      <c r="I793" s="68" t="s">
        <v>11</v>
      </c>
      <c r="J793" s="68" t="s">
        <v>61</v>
      </c>
      <c r="K793" s="74">
        <v>1.1659999999999999E-3</v>
      </c>
      <c r="L793" s="68">
        <v>12</v>
      </c>
    </row>
    <row r="794" spans="1:12" x14ac:dyDescent="0.25">
      <c r="A794" s="53" t="str">
        <f t="shared" si="94"/>
        <v>2020JanKorean Won</v>
      </c>
      <c r="B794" s="57">
        <f t="shared" si="95"/>
        <v>0</v>
      </c>
      <c r="C794" s="57">
        <f t="shared" si="96"/>
        <v>0</v>
      </c>
      <c r="D794" s="57">
        <f t="shared" si="97"/>
        <v>0</v>
      </c>
      <c r="E794" s="57">
        <f t="shared" si="98"/>
        <v>0</v>
      </c>
      <c r="F794" s="57">
        <f t="shared" si="99"/>
        <v>0</v>
      </c>
      <c r="G794" s="57">
        <f t="shared" si="100"/>
        <v>0</v>
      </c>
      <c r="H794" s="68">
        <v>2020</v>
      </c>
      <c r="I794" s="68" t="s">
        <v>8</v>
      </c>
      <c r="J794" s="68" t="s">
        <v>61</v>
      </c>
      <c r="K794" s="70">
        <v>1.1459999999999999E-3</v>
      </c>
      <c r="L794" s="68">
        <v>1</v>
      </c>
    </row>
    <row r="795" spans="1:12" x14ac:dyDescent="0.25">
      <c r="A795" s="53" t="str">
        <f t="shared" si="94"/>
        <v>2020FebKorean Won</v>
      </c>
      <c r="B795" s="57">
        <f t="shared" si="95"/>
        <v>0</v>
      </c>
      <c r="C795" s="57">
        <f t="shared" si="96"/>
        <v>0</v>
      </c>
      <c r="D795" s="57">
        <f t="shared" si="97"/>
        <v>0</v>
      </c>
      <c r="E795" s="57">
        <f t="shared" si="98"/>
        <v>0</v>
      </c>
      <c r="F795" s="57">
        <f t="shared" si="99"/>
        <v>0</v>
      </c>
      <c r="G795" s="57">
        <f t="shared" si="100"/>
        <v>0</v>
      </c>
      <c r="H795" s="68">
        <v>2020</v>
      </c>
      <c r="I795" s="68" t="s">
        <v>36</v>
      </c>
      <c r="J795" s="68" t="s">
        <v>61</v>
      </c>
      <c r="K795" s="70">
        <v>1.1490000000000001E-3</v>
      </c>
      <c r="L795" s="68">
        <v>2</v>
      </c>
    </row>
    <row r="796" spans="1:12" x14ac:dyDescent="0.25">
      <c r="A796" s="53" t="str">
        <f t="shared" si="94"/>
        <v>2020MarKorean Won</v>
      </c>
      <c r="B796" s="57">
        <f t="shared" si="95"/>
        <v>0</v>
      </c>
      <c r="C796" s="57">
        <f t="shared" si="96"/>
        <v>0</v>
      </c>
      <c r="D796" s="57">
        <f t="shared" si="97"/>
        <v>0</v>
      </c>
      <c r="E796" s="57">
        <f t="shared" si="98"/>
        <v>0</v>
      </c>
      <c r="F796" s="57">
        <f t="shared" si="99"/>
        <v>0</v>
      </c>
      <c r="G796" s="57">
        <f t="shared" si="100"/>
        <v>0</v>
      </c>
      <c r="H796" s="68">
        <v>2020</v>
      </c>
      <c r="I796" s="68" t="s">
        <v>40</v>
      </c>
      <c r="J796" s="68" t="s">
        <v>61</v>
      </c>
      <c r="K796" s="70">
        <v>1.1659999999999999E-3</v>
      </c>
      <c r="L796" s="68">
        <v>3</v>
      </c>
    </row>
    <row r="797" spans="1:12" x14ac:dyDescent="0.25">
      <c r="A797" s="53" t="str">
        <f t="shared" si="94"/>
        <v>2020AprKorean Won</v>
      </c>
      <c r="B797" s="57">
        <f t="shared" si="95"/>
        <v>0</v>
      </c>
      <c r="C797" s="57">
        <f t="shared" si="96"/>
        <v>0</v>
      </c>
      <c r="D797" s="57">
        <f t="shared" si="97"/>
        <v>0</v>
      </c>
      <c r="E797" s="57">
        <f t="shared" si="98"/>
        <v>0</v>
      </c>
      <c r="F797" s="57">
        <f t="shared" si="99"/>
        <v>0</v>
      </c>
      <c r="G797" s="57">
        <f t="shared" si="100"/>
        <v>0</v>
      </c>
      <c r="H797" s="68">
        <v>2020</v>
      </c>
      <c r="I797" s="68" t="s">
        <v>44</v>
      </c>
      <c r="J797" s="68" t="s">
        <v>61</v>
      </c>
      <c r="K797" s="70">
        <v>1.168E-3</v>
      </c>
      <c r="L797" s="68">
        <v>4</v>
      </c>
    </row>
    <row r="798" spans="1:12" x14ac:dyDescent="0.25">
      <c r="A798" s="53" t="str">
        <f t="shared" si="94"/>
        <v>2020MayKorean Won</v>
      </c>
      <c r="B798" s="57">
        <f t="shared" si="95"/>
        <v>0</v>
      </c>
      <c r="C798" s="57">
        <f t="shared" si="96"/>
        <v>0</v>
      </c>
      <c r="D798" s="57">
        <f t="shared" si="97"/>
        <v>0</v>
      </c>
      <c r="E798" s="57">
        <f t="shared" si="98"/>
        <v>0</v>
      </c>
      <c r="F798" s="57">
        <f t="shared" si="99"/>
        <v>0</v>
      </c>
      <c r="G798" s="57">
        <f t="shared" si="100"/>
        <v>0</v>
      </c>
      <c r="H798" s="68">
        <v>2020</v>
      </c>
      <c r="I798" s="68" t="s">
        <v>48</v>
      </c>
      <c r="J798" s="68" t="s">
        <v>61</v>
      </c>
      <c r="K798" s="70">
        <v>1.142E-3</v>
      </c>
      <c r="L798" s="68">
        <v>5</v>
      </c>
    </row>
    <row r="799" spans="1:12" x14ac:dyDescent="0.25">
      <c r="A799" s="53" t="str">
        <f t="shared" si="94"/>
        <v>2020JunKorean Won</v>
      </c>
      <c r="B799" s="57">
        <f t="shared" si="95"/>
        <v>0</v>
      </c>
      <c r="C799" s="57">
        <f t="shared" si="96"/>
        <v>0</v>
      </c>
      <c r="D799" s="57">
        <f t="shared" si="97"/>
        <v>0</v>
      </c>
      <c r="E799" s="57">
        <f t="shared" si="98"/>
        <v>0</v>
      </c>
      <c r="F799" s="57">
        <f t="shared" si="99"/>
        <v>0</v>
      </c>
      <c r="G799" s="57">
        <f t="shared" si="100"/>
        <v>0</v>
      </c>
      <c r="H799" s="68">
        <v>2020</v>
      </c>
      <c r="I799" s="68" t="s">
        <v>52</v>
      </c>
      <c r="J799" s="68" t="s">
        <v>61</v>
      </c>
      <c r="K799" s="70">
        <v>1.1640000000000001E-3</v>
      </c>
      <c r="L799" s="68">
        <v>6</v>
      </c>
    </row>
    <row r="800" spans="1:12" x14ac:dyDescent="0.25">
      <c r="A800" s="53" t="str">
        <f t="shared" si="94"/>
        <v>2020JulKorean Won</v>
      </c>
      <c r="B800" s="57">
        <f t="shared" si="95"/>
        <v>0</v>
      </c>
      <c r="C800" s="57">
        <f t="shared" si="96"/>
        <v>0</v>
      </c>
      <c r="D800" s="57">
        <f t="shared" si="97"/>
        <v>0</v>
      </c>
      <c r="E800" s="57">
        <f t="shared" si="98"/>
        <v>0</v>
      </c>
      <c r="F800" s="57">
        <f t="shared" si="99"/>
        <v>0</v>
      </c>
      <c r="G800" s="57">
        <f t="shared" si="100"/>
        <v>0</v>
      </c>
      <c r="H800" s="68">
        <v>2020</v>
      </c>
      <c r="I800" s="68" t="s">
        <v>56</v>
      </c>
      <c r="J800" s="68" t="s">
        <v>61</v>
      </c>
      <c r="K800" s="70">
        <v>1.1540000000000001E-3</v>
      </c>
      <c r="L800" s="68">
        <v>7</v>
      </c>
    </row>
    <row r="801" spans="1:12" x14ac:dyDescent="0.25">
      <c r="A801" s="53" t="str">
        <f t="shared" si="94"/>
        <v>2020AugKorean Won</v>
      </c>
      <c r="B801" s="57">
        <f t="shared" si="95"/>
        <v>0</v>
      </c>
      <c r="C801" s="57">
        <f t="shared" si="96"/>
        <v>0</v>
      </c>
      <c r="D801" s="57">
        <f t="shared" si="97"/>
        <v>0</v>
      </c>
      <c r="E801" s="57">
        <f t="shared" si="98"/>
        <v>0</v>
      </c>
      <c r="F801" s="57">
        <f t="shared" si="99"/>
        <v>0</v>
      </c>
      <c r="G801" s="57">
        <f t="shared" si="100"/>
        <v>0</v>
      </c>
      <c r="H801" s="68">
        <v>2020</v>
      </c>
      <c r="I801" s="68" t="s">
        <v>58</v>
      </c>
      <c r="J801" s="68" t="s">
        <v>61</v>
      </c>
      <c r="K801" s="70">
        <v>1.1479999999999999E-3</v>
      </c>
      <c r="L801" s="68">
        <v>8</v>
      </c>
    </row>
    <row r="802" spans="1:12" x14ac:dyDescent="0.25">
      <c r="A802" s="53" t="str">
        <f t="shared" si="94"/>
        <v>2020SepKorean Won</v>
      </c>
      <c r="B802" s="57">
        <f t="shared" si="95"/>
        <v>0</v>
      </c>
      <c r="C802" s="57">
        <f t="shared" si="96"/>
        <v>0</v>
      </c>
      <c r="D802" s="57">
        <f t="shared" si="97"/>
        <v>0</v>
      </c>
      <c r="E802" s="57">
        <f t="shared" si="98"/>
        <v>0</v>
      </c>
      <c r="F802" s="57">
        <f t="shared" si="99"/>
        <v>0</v>
      </c>
      <c r="G802" s="57">
        <f t="shared" si="100"/>
        <v>0</v>
      </c>
      <c r="H802" s="68">
        <v>2020</v>
      </c>
      <c r="I802" s="68" t="s">
        <v>60</v>
      </c>
      <c r="J802" s="68" t="s">
        <v>61</v>
      </c>
      <c r="K802" s="70">
        <v>1.17E-3</v>
      </c>
      <c r="L802" s="68">
        <v>9</v>
      </c>
    </row>
    <row r="803" spans="1:12" x14ac:dyDescent="0.25">
      <c r="A803" s="53" t="str">
        <f t="shared" si="94"/>
        <v>2020OctKorean Won</v>
      </c>
      <c r="B803" s="57">
        <f t="shared" si="95"/>
        <v>0</v>
      </c>
      <c r="C803" s="57">
        <f t="shared" si="96"/>
        <v>0</v>
      </c>
      <c r="D803" s="57">
        <f t="shared" si="97"/>
        <v>0</v>
      </c>
      <c r="E803" s="57">
        <f t="shared" si="98"/>
        <v>0</v>
      </c>
      <c r="F803" s="57">
        <f t="shared" si="99"/>
        <v>0</v>
      </c>
      <c r="G803" s="57">
        <f t="shared" si="100"/>
        <v>0</v>
      </c>
      <c r="H803" s="68">
        <v>2020</v>
      </c>
      <c r="I803" s="68" t="s">
        <v>62</v>
      </c>
      <c r="J803" s="68" t="s">
        <v>61</v>
      </c>
      <c r="K803" s="70">
        <v>1.2099999999999999E-3</v>
      </c>
      <c r="L803" s="68">
        <v>10</v>
      </c>
    </row>
    <row r="804" spans="1:12" x14ac:dyDescent="0.25">
      <c r="A804" s="53" t="str">
        <f t="shared" si="94"/>
        <v>2020NovKorean Won</v>
      </c>
      <c r="B804" s="57">
        <f t="shared" si="95"/>
        <v>0</v>
      </c>
      <c r="C804" s="57">
        <f t="shared" si="96"/>
        <v>0</v>
      </c>
      <c r="D804" s="57">
        <f t="shared" si="97"/>
        <v>0</v>
      </c>
      <c r="E804" s="57">
        <f t="shared" si="98"/>
        <v>0</v>
      </c>
      <c r="F804" s="57">
        <f t="shared" si="99"/>
        <v>0</v>
      </c>
      <c r="G804" s="57">
        <f t="shared" si="100"/>
        <v>0</v>
      </c>
      <c r="H804" s="68">
        <v>2020</v>
      </c>
      <c r="I804" s="68" t="s">
        <v>65</v>
      </c>
      <c r="J804" s="68" t="s">
        <v>61</v>
      </c>
      <c r="K804" s="70">
        <v>1.2110000000000001E-3</v>
      </c>
      <c r="L804" s="68">
        <v>11</v>
      </c>
    </row>
    <row r="805" spans="1:12" x14ac:dyDescent="0.25">
      <c r="A805" s="53" t="str">
        <f t="shared" si="94"/>
        <v>2020DecKorean Won</v>
      </c>
      <c r="B805" s="57">
        <f t="shared" si="95"/>
        <v>0</v>
      </c>
      <c r="C805" s="57">
        <f t="shared" si="96"/>
        <v>0</v>
      </c>
      <c r="D805" s="57">
        <f t="shared" si="97"/>
        <v>0</v>
      </c>
      <c r="E805" s="57">
        <f t="shared" si="98"/>
        <v>0</v>
      </c>
      <c r="F805" s="57">
        <f t="shared" si="99"/>
        <v>0</v>
      </c>
      <c r="G805" s="57">
        <f t="shared" si="100"/>
        <v>0</v>
      </c>
      <c r="H805" s="68">
        <v>2020</v>
      </c>
      <c r="I805" s="68" t="s">
        <v>11</v>
      </c>
      <c r="J805" s="68" t="s">
        <v>61</v>
      </c>
      <c r="K805" s="70">
        <v>1.2180000000000001E-3</v>
      </c>
      <c r="L805" s="68">
        <v>12</v>
      </c>
    </row>
    <row r="806" spans="1:12" x14ac:dyDescent="0.25">
      <c r="A806" s="53" t="str">
        <f t="shared" si="94"/>
        <v>2021JanKorean Won</v>
      </c>
      <c r="B806" s="57">
        <f t="shared" si="95"/>
        <v>0</v>
      </c>
      <c r="C806" s="57">
        <f t="shared" si="96"/>
        <v>0</v>
      </c>
      <c r="D806" s="57">
        <f t="shared" si="97"/>
        <v>0</v>
      </c>
      <c r="E806" s="57">
        <f t="shared" si="98"/>
        <v>0</v>
      </c>
      <c r="F806" s="57">
        <f t="shared" si="99"/>
        <v>0</v>
      </c>
      <c r="G806" s="57">
        <f t="shared" si="100"/>
        <v>0</v>
      </c>
      <c r="H806" s="68">
        <v>2021</v>
      </c>
      <c r="I806" s="68" t="s">
        <v>8</v>
      </c>
      <c r="J806" s="68" t="s">
        <v>61</v>
      </c>
      <c r="K806" s="70">
        <v>1.1919999999999999E-3</v>
      </c>
      <c r="L806" s="68">
        <v>1</v>
      </c>
    </row>
    <row r="807" spans="1:12" x14ac:dyDescent="0.25">
      <c r="A807" s="53" t="str">
        <f t="shared" si="94"/>
        <v>2021FebKorean Won</v>
      </c>
      <c r="B807" s="57">
        <f t="shared" si="95"/>
        <v>0</v>
      </c>
      <c r="C807" s="57">
        <f t="shared" si="96"/>
        <v>0</v>
      </c>
      <c r="D807" s="57">
        <f t="shared" si="97"/>
        <v>0</v>
      </c>
      <c r="E807" s="57">
        <f t="shared" si="98"/>
        <v>0</v>
      </c>
      <c r="F807" s="57">
        <f t="shared" si="99"/>
        <v>0</v>
      </c>
      <c r="G807" s="57">
        <f t="shared" si="100"/>
        <v>0</v>
      </c>
      <c r="H807" s="68">
        <v>2021</v>
      </c>
      <c r="I807" s="68" t="s">
        <v>36</v>
      </c>
      <c r="J807" s="68" t="s">
        <v>61</v>
      </c>
      <c r="K807" s="70">
        <v>1.1819999999999999E-3</v>
      </c>
      <c r="L807" s="68">
        <v>2</v>
      </c>
    </row>
    <row r="808" spans="1:12" x14ac:dyDescent="0.25">
      <c r="A808" s="53" t="str">
        <f t="shared" si="94"/>
        <v>2021MarKorean Won</v>
      </c>
      <c r="B808" s="57">
        <f t="shared" si="95"/>
        <v>0</v>
      </c>
      <c r="C808" s="57">
        <f t="shared" si="96"/>
        <v>0</v>
      </c>
      <c r="D808" s="57">
        <f t="shared" si="97"/>
        <v>0</v>
      </c>
      <c r="E808" s="57">
        <f t="shared" si="98"/>
        <v>0</v>
      </c>
      <c r="F808" s="57">
        <f t="shared" si="99"/>
        <v>0</v>
      </c>
      <c r="G808" s="57">
        <f t="shared" si="100"/>
        <v>0</v>
      </c>
      <c r="H808" s="68">
        <v>2021</v>
      </c>
      <c r="I808" s="68" t="s">
        <v>40</v>
      </c>
      <c r="J808" s="68" t="s">
        <v>61</v>
      </c>
      <c r="K808" s="70">
        <v>1.1899999999999999E-3</v>
      </c>
      <c r="L808" s="68">
        <v>3</v>
      </c>
    </row>
    <row r="809" spans="1:12" x14ac:dyDescent="0.25">
      <c r="A809" s="53" t="str">
        <f t="shared" si="94"/>
        <v>2021AprKorean Won</v>
      </c>
      <c r="B809" s="57">
        <f t="shared" si="95"/>
        <v>0</v>
      </c>
      <c r="C809" s="57">
        <f t="shared" si="96"/>
        <v>0</v>
      </c>
      <c r="D809" s="57">
        <f t="shared" si="97"/>
        <v>0</v>
      </c>
      <c r="E809" s="57">
        <f t="shared" si="98"/>
        <v>0</v>
      </c>
      <c r="F809" s="57">
        <f t="shared" si="99"/>
        <v>0</v>
      </c>
      <c r="G809" s="57">
        <f t="shared" si="100"/>
        <v>0</v>
      </c>
      <c r="H809" s="68">
        <v>2021</v>
      </c>
      <c r="I809" s="68" t="s">
        <v>44</v>
      </c>
      <c r="J809" s="68" t="s">
        <v>61</v>
      </c>
      <c r="K809" s="70">
        <v>1.1949999999999999E-3</v>
      </c>
      <c r="L809" s="68">
        <v>4</v>
      </c>
    </row>
    <row r="810" spans="1:12" x14ac:dyDescent="0.25">
      <c r="A810" s="53" t="str">
        <f t="shared" si="94"/>
        <v>2021MayKorean Won</v>
      </c>
      <c r="B810" s="57">
        <f t="shared" si="95"/>
        <v>0</v>
      </c>
      <c r="C810" s="57">
        <f t="shared" si="96"/>
        <v>0</v>
      </c>
      <c r="D810" s="57">
        <f t="shared" si="97"/>
        <v>0</v>
      </c>
      <c r="E810" s="57">
        <f t="shared" si="98"/>
        <v>0</v>
      </c>
      <c r="F810" s="57">
        <f t="shared" si="99"/>
        <v>0</v>
      </c>
      <c r="G810" s="57">
        <f t="shared" si="100"/>
        <v>0</v>
      </c>
      <c r="H810" s="68">
        <v>2021</v>
      </c>
      <c r="I810" s="68" t="s">
        <v>48</v>
      </c>
      <c r="J810" s="68" t="s">
        <v>61</v>
      </c>
      <c r="K810" s="70">
        <v>1.189E-3</v>
      </c>
      <c r="L810" s="68">
        <v>5</v>
      </c>
    </row>
    <row r="811" spans="1:12" x14ac:dyDescent="0.25">
      <c r="A811" s="53" t="str">
        <f t="shared" si="94"/>
        <v>2021JunKorean Won</v>
      </c>
      <c r="B811" s="57">
        <f t="shared" si="95"/>
        <v>0</v>
      </c>
      <c r="C811" s="57">
        <f t="shared" si="96"/>
        <v>0</v>
      </c>
      <c r="D811" s="57">
        <f t="shared" si="97"/>
        <v>0</v>
      </c>
      <c r="E811" s="57">
        <f t="shared" si="98"/>
        <v>0</v>
      </c>
      <c r="F811" s="57">
        <f t="shared" si="99"/>
        <v>0</v>
      </c>
      <c r="G811" s="57">
        <f t="shared" si="100"/>
        <v>0</v>
      </c>
      <c r="H811" s="68">
        <v>2021</v>
      </c>
      <c r="I811" s="68" t="s">
        <v>52</v>
      </c>
      <c r="J811" s="68" t="s">
        <v>61</v>
      </c>
      <c r="K811" s="70">
        <v>1.191E-3</v>
      </c>
      <c r="L811" s="68">
        <v>6</v>
      </c>
    </row>
    <row r="812" spans="1:12" x14ac:dyDescent="0.25">
      <c r="A812" s="53" t="str">
        <f t="shared" si="94"/>
        <v>2021JulKorean Won</v>
      </c>
      <c r="B812" s="57">
        <f t="shared" si="95"/>
        <v>0</v>
      </c>
      <c r="C812" s="57">
        <f t="shared" si="96"/>
        <v>0</v>
      </c>
      <c r="D812" s="57">
        <f t="shared" si="97"/>
        <v>0</v>
      </c>
      <c r="E812" s="57">
        <f t="shared" si="98"/>
        <v>0</v>
      </c>
      <c r="F812" s="57">
        <f t="shared" si="99"/>
        <v>0</v>
      </c>
      <c r="G812" s="57">
        <f t="shared" si="100"/>
        <v>0</v>
      </c>
      <c r="H812" s="68">
        <v>2021</v>
      </c>
      <c r="I812" s="68" t="s">
        <v>56</v>
      </c>
      <c r="J812" s="68" t="s">
        <v>61</v>
      </c>
      <c r="K812" s="70">
        <v>1.1790000000000001E-3</v>
      </c>
      <c r="L812" s="68">
        <v>7</v>
      </c>
    </row>
    <row r="813" spans="1:12" x14ac:dyDescent="0.25">
      <c r="A813" s="53" t="str">
        <f t="shared" si="94"/>
        <v>2021AugKorean Won</v>
      </c>
      <c r="B813" s="57">
        <f t="shared" si="95"/>
        <v>0</v>
      </c>
      <c r="C813" s="57">
        <f t="shared" si="96"/>
        <v>0</v>
      </c>
      <c r="D813" s="57">
        <f t="shared" si="97"/>
        <v>0</v>
      </c>
      <c r="E813" s="57">
        <f t="shared" si="98"/>
        <v>0</v>
      </c>
      <c r="F813" s="57">
        <f t="shared" si="99"/>
        <v>0</v>
      </c>
      <c r="G813" s="57">
        <f t="shared" si="100"/>
        <v>0</v>
      </c>
      <c r="H813" s="68">
        <v>2021</v>
      </c>
      <c r="I813" s="68" t="s">
        <v>58</v>
      </c>
      <c r="J813" s="68" t="s">
        <v>61</v>
      </c>
      <c r="K813" s="70">
        <v>1.157E-3</v>
      </c>
      <c r="L813" s="68">
        <v>8</v>
      </c>
    </row>
    <row r="814" spans="1:12" x14ac:dyDescent="0.25">
      <c r="A814" s="53" t="str">
        <f t="shared" si="94"/>
        <v>2021SepKorean Won</v>
      </c>
      <c r="B814" s="57">
        <f t="shared" si="95"/>
        <v>0</v>
      </c>
      <c r="C814" s="57">
        <f t="shared" si="96"/>
        <v>0</v>
      </c>
      <c r="D814" s="57">
        <f t="shared" si="97"/>
        <v>0</v>
      </c>
      <c r="E814" s="57">
        <f t="shared" si="98"/>
        <v>0</v>
      </c>
      <c r="F814" s="57">
        <f t="shared" si="99"/>
        <v>0</v>
      </c>
      <c r="G814" s="57">
        <f t="shared" si="100"/>
        <v>0</v>
      </c>
      <c r="H814" s="68">
        <v>2021</v>
      </c>
      <c r="I814" s="68" t="s">
        <v>60</v>
      </c>
      <c r="J814" s="68" t="s">
        <v>61</v>
      </c>
      <c r="K814" s="70">
        <v>1.1479999999999999E-3</v>
      </c>
      <c r="L814" s="68">
        <v>9</v>
      </c>
    </row>
    <row r="815" spans="1:12" x14ac:dyDescent="0.25">
      <c r="A815" s="53" t="str">
        <f t="shared" si="94"/>
        <v>2021OctKorean Won</v>
      </c>
      <c r="B815" s="57">
        <f t="shared" si="95"/>
        <v>0</v>
      </c>
      <c r="C815" s="57">
        <f t="shared" si="96"/>
        <v>0</v>
      </c>
      <c r="D815" s="57">
        <f t="shared" si="97"/>
        <v>0</v>
      </c>
      <c r="E815" s="57">
        <f t="shared" si="98"/>
        <v>0</v>
      </c>
      <c r="F815" s="57">
        <f t="shared" si="99"/>
        <v>0</v>
      </c>
      <c r="G815" s="57">
        <f t="shared" si="100"/>
        <v>0</v>
      </c>
      <c r="H815" s="68">
        <v>2021</v>
      </c>
      <c r="I815" s="68" t="s">
        <v>62</v>
      </c>
      <c r="J815" s="68" t="s">
        <v>61</v>
      </c>
      <c r="K815" s="70">
        <v>1.15E-3</v>
      </c>
      <c r="L815" s="68">
        <v>10</v>
      </c>
    </row>
    <row r="816" spans="1:12" x14ac:dyDescent="0.25">
      <c r="A816" s="53" t="str">
        <f t="shared" si="94"/>
        <v>2021NovKorean Won</v>
      </c>
      <c r="B816" s="57">
        <f t="shared" si="95"/>
        <v>0</v>
      </c>
      <c r="C816" s="57">
        <f t="shared" si="96"/>
        <v>0</v>
      </c>
      <c r="D816" s="57">
        <f t="shared" si="97"/>
        <v>0</v>
      </c>
      <c r="E816" s="57">
        <f t="shared" si="98"/>
        <v>0</v>
      </c>
      <c r="F816" s="57">
        <f t="shared" si="99"/>
        <v>0</v>
      </c>
      <c r="G816" s="57">
        <f t="shared" si="100"/>
        <v>0</v>
      </c>
      <c r="H816" s="68">
        <v>2021</v>
      </c>
      <c r="I816" s="68" t="s">
        <v>65</v>
      </c>
      <c r="J816" s="68" t="s">
        <v>61</v>
      </c>
      <c r="K816" s="70">
        <v>1.152E-3</v>
      </c>
      <c r="L816" s="68">
        <v>11</v>
      </c>
    </row>
    <row r="817" spans="1:12" x14ac:dyDescent="0.25">
      <c r="A817" s="53" t="str">
        <f t="shared" si="94"/>
        <v>2021DecKorean Won</v>
      </c>
      <c r="B817" s="57">
        <f t="shared" si="95"/>
        <v>0</v>
      </c>
      <c r="C817" s="57">
        <f t="shared" si="96"/>
        <v>0</v>
      </c>
      <c r="D817" s="57">
        <f t="shared" si="97"/>
        <v>0</v>
      </c>
      <c r="E817" s="57">
        <f t="shared" si="98"/>
        <v>0</v>
      </c>
      <c r="F817" s="57">
        <f t="shared" si="99"/>
        <v>0</v>
      </c>
      <c r="G817" s="57">
        <f t="shared" si="100"/>
        <v>0</v>
      </c>
      <c r="H817" s="68">
        <v>2021</v>
      </c>
      <c r="I817" s="68" t="s">
        <v>11</v>
      </c>
      <c r="J817" s="68" t="s">
        <v>61</v>
      </c>
      <c r="K817" s="70">
        <v>1.1349999999999999E-3</v>
      </c>
      <c r="L817" s="68">
        <v>12</v>
      </c>
    </row>
    <row r="818" spans="1:12" x14ac:dyDescent="0.25">
      <c r="A818" s="53" t="str">
        <f t="shared" si="94"/>
        <v>2022JanKorean Won</v>
      </c>
      <c r="B818" s="57">
        <f t="shared" si="95"/>
        <v>0</v>
      </c>
      <c r="C818" s="57">
        <f t="shared" si="96"/>
        <v>0</v>
      </c>
      <c r="D818" s="57">
        <f t="shared" si="97"/>
        <v>0</v>
      </c>
      <c r="E818" s="57">
        <f t="shared" si="98"/>
        <v>0</v>
      </c>
      <c r="F818" s="57">
        <f t="shared" si="99"/>
        <v>0</v>
      </c>
      <c r="G818" s="57">
        <f t="shared" si="100"/>
        <v>0</v>
      </c>
      <c r="H818" s="68">
        <v>2022</v>
      </c>
      <c r="I818" s="68" t="s">
        <v>8</v>
      </c>
      <c r="J818" s="68" t="s">
        <v>61</v>
      </c>
      <c r="K818" s="74">
        <v>1.1200000000000001E-3</v>
      </c>
      <c r="L818" s="68">
        <v>1</v>
      </c>
    </row>
    <row r="819" spans="1:12" x14ac:dyDescent="0.25">
      <c r="A819" s="53" t="str">
        <f t="shared" si="94"/>
        <v>2022FebKorean Won</v>
      </c>
      <c r="B819" s="57">
        <f t="shared" si="95"/>
        <v>0</v>
      </c>
      <c r="C819" s="57">
        <f t="shared" si="96"/>
        <v>0</v>
      </c>
      <c r="D819" s="57">
        <f t="shared" si="97"/>
        <v>0</v>
      </c>
      <c r="E819" s="57">
        <f t="shared" si="98"/>
        <v>0</v>
      </c>
      <c r="F819" s="57">
        <f t="shared" si="99"/>
        <v>0</v>
      </c>
      <c r="G819" s="57">
        <f t="shared" si="100"/>
        <v>0</v>
      </c>
      <c r="H819" s="68">
        <v>2022</v>
      </c>
      <c r="I819" s="68" t="s">
        <v>36</v>
      </c>
      <c r="J819" s="68" t="s">
        <v>61</v>
      </c>
      <c r="K819" s="74">
        <v>1.126E-3</v>
      </c>
      <c r="L819" s="68">
        <v>2</v>
      </c>
    </row>
    <row r="820" spans="1:12" x14ac:dyDescent="0.25">
      <c r="A820" s="53" t="str">
        <f t="shared" si="94"/>
        <v>2022MarKorean Won</v>
      </c>
      <c r="B820" s="57">
        <f t="shared" si="95"/>
        <v>0</v>
      </c>
      <c r="C820" s="57">
        <f t="shared" si="96"/>
        <v>0</v>
      </c>
      <c r="D820" s="57">
        <f t="shared" si="97"/>
        <v>0</v>
      </c>
      <c r="E820" s="57">
        <f t="shared" si="98"/>
        <v>0</v>
      </c>
      <c r="F820" s="57">
        <f t="shared" si="99"/>
        <v>0</v>
      </c>
      <c r="G820" s="57">
        <f t="shared" si="100"/>
        <v>0</v>
      </c>
      <c r="H820" s="68">
        <v>2022</v>
      </c>
      <c r="I820" s="68" t="s">
        <v>40</v>
      </c>
      <c r="J820" s="68" t="s">
        <v>61</v>
      </c>
      <c r="K820" s="74">
        <v>1.1169999999999999E-3</v>
      </c>
      <c r="L820" s="68">
        <v>3</v>
      </c>
    </row>
    <row r="821" spans="1:12" x14ac:dyDescent="0.25">
      <c r="A821" s="53" t="str">
        <f t="shared" si="94"/>
        <v>2022AprKorean Won</v>
      </c>
      <c r="B821" s="57">
        <f t="shared" si="95"/>
        <v>0</v>
      </c>
      <c r="C821" s="57">
        <f t="shared" si="96"/>
        <v>0</v>
      </c>
      <c r="D821" s="57">
        <f t="shared" si="97"/>
        <v>0</v>
      </c>
      <c r="E821" s="57">
        <f t="shared" si="98"/>
        <v>0</v>
      </c>
      <c r="F821" s="57">
        <f t="shared" si="99"/>
        <v>0</v>
      </c>
      <c r="G821" s="57">
        <f t="shared" si="100"/>
        <v>0</v>
      </c>
      <c r="H821" s="68">
        <v>2022</v>
      </c>
      <c r="I821" s="68" t="s">
        <v>44</v>
      </c>
      <c r="J821" s="68" t="s">
        <v>61</v>
      </c>
      <c r="K821" s="74">
        <v>1.0939999999999999E-3</v>
      </c>
      <c r="L821" s="68">
        <v>4</v>
      </c>
    </row>
    <row r="822" spans="1:12" x14ac:dyDescent="0.25">
      <c r="A822" s="53" t="str">
        <f t="shared" si="94"/>
        <v>2022MayKorean Won</v>
      </c>
      <c r="B822" s="57">
        <f t="shared" si="95"/>
        <v>0</v>
      </c>
      <c r="C822" s="57">
        <f t="shared" si="96"/>
        <v>0</v>
      </c>
      <c r="D822" s="57">
        <f t="shared" si="97"/>
        <v>0</v>
      </c>
      <c r="E822" s="57">
        <f t="shared" si="98"/>
        <v>0</v>
      </c>
      <c r="F822" s="57">
        <f t="shared" si="99"/>
        <v>0</v>
      </c>
      <c r="G822" s="57">
        <f t="shared" si="100"/>
        <v>0</v>
      </c>
      <c r="H822" s="68">
        <v>2022</v>
      </c>
      <c r="I822" s="68" t="s">
        <v>48</v>
      </c>
      <c r="J822" s="68" t="s">
        <v>61</v>
      </c>
      <c r="K822" s="70">
        <v>1.1070000000000001E-3</v>
      </c>
      <c r="L822" s="68">
        <v>5</v>
      </c>
    </row>
    <row r="823" spans="1:12" x14ac:dyDescent="0.25">
      <c r="A823" s="53" t="str">
        <f t="shared" si="94"/>
        <v>2022JunKorean Won</v>
      </c>
      <c r="B823" s="57">
        <f t="shared" si="95"/>
        <v>0</v>
      </c>
      <c r="C823" s="57">
        <f t="shared" si="96"/>
        <v>0</v>
      </c>
      <c r="D823" s="57">
        <f t="shared" si="97"/>
        <v>0</v>
      </c>
      <c r="E823" s="57">
        <f t="shared" si="98"/>
        <v>0</v>
      </c>
      <c r="F823" s="57">
        <f t="shared" si="99"/>
        <v>0</v>
      </c>
      <c r="G823" s="57">
        <f t="shared" si="100"/>
        <v>0</v>
      </c>
      <c r="H823" s="68">
        <v>2022</v>
      </c>
      <c r="I823" s="68" t="s">
        <v>52</v>
      </c>
      <c r="J823" s="68" t="s">
        <v>61</v>
      </c>
      <c r="K823" s="74">
        <v>1.072E-3</v>
      </c>
      <c r="L823" s="68">
        <v>6</v>
      </c>
    </row>
    <row r="824" spans="1:12" x14ac:dyDescent="0.25">
      <c r="A824" s="53" t="str">
        <f t="shared" si="94"/>
        <v>2022JulKorean Won</v>
      </c>
      <c r="B824" s="57">
        <f t="shared" si="95"/>
        <v>0</v>
      </c>
      <c r="C824" s="57">
        <f t="shared" si="96"/>
        <v>0</v>
      </c>
      <c r="D824" s="57">
        <f t="shared" si="97"/>
        <v>0</v>
      </c>
      <c r="E824" s="57">
        <f t="shared" si="98"/>
        <v>0</v>
      </c>
      <c r="F824" s="57">
        <f t="shared" si="99"/>
        <v>0</v>
      </c>
      <c r="G824" s="57">
        <f t="shared" si="100"/>
        <v>0</v>
      </c>
      <c r="H824" s="68">
        <v>2022</v>
      </c>
      <c r="I824" s="68" t="s">
        <v>56</v>
      </c>
      <c r="J824" s="68" t="s">
        <v>61</v>
      </c>
      <c r="K824" s="70">
        <v>1.062E-3</v>
      </c>
      <c r="L824" s="68">
        <v>7</v>
      </c>
    </row>
    <row r="825" spans="1:12" x14ac:dyDescent="0.25">
      <c r="A825" s="53" t="str">
        <f t="shared" si="94"/>
        <v>2022AugKorean Won</v>
      </c>
      <c r="B825" s="57">
        <f t="shared" si="95"/>
        <v>0</v>
      </c>
      <c r="C825" s="57">
        <f t="shared" si="96"/>
        <v>0</v>
      </c>
      <c r="D825" s="57">
        <f t="shared" si="97"/>
        <v>0</v>
      </c>
      <c r="E825" s="57">
        <f t="shared" si="98"/>
        <v>0</v>
      </c>
      <c r="F825" s="57">
        <f t="shared" si="99"/>
        <v>0</v>
      </c>
      <c r="G825" s="57">
        <f t="shared" si="100"/>
        <v>0</v>
      </c>
      <c r="H825" s="68">
        <v>2022</v>
      </c>
      <c r="I825" s="68" t="s">
        <v>58</v>
      </c>
      <c r="J825" s="68" t="s">
        <v>61</v>
      </c>
      <c r="K825" s="70">
        <v>1.039E-3</v>
      </c>
      <c r="L825" s="68">
        <v>8</v>
      </c>
    </row>
    <row r="826" spans="1:12" x14ac:dyDescent="0.25">
      <c r="A826" s="53" t="str">
        <f t="shared" si="94"/>
        <v>2022SepKorean Won</v>
      </c>
      <c r="B826" s="57">
        <f t="shared" si="95"/>
        <v>0</v>
      </c>
      <c r="C826" s="57">
        <f t="shared" si="96"/>
        <v>0</v>
      </c>
      <c r="D826" s="57">
        <f t="shared" si="97"/>
        <v>0</v>
      </c>
      <c r="E826" s="57">
        <f t="shared" si="98"/>
        <v>0</v>
      </c>
      <c r="F826" s="57">
        <f t="shared" si="99"/>
        <v>0</v>
      </c>
      <c r="G826" s="57">
        <f t="shared" si="100"/>
        <v>0</v>
      </c>
      <c r="H826" s="68">
        <v>2022</v>
      </c>
      <c r="I826" s="68" t="s">
        <v>60</v>
      </c>
      <c r="J826" s="68" t="s">
        <v>61</v>
      </c>
      <c r="K826" s="70">
        <v>1.0020000000000001E-3</v>
      </c>
      <c r="L826" s="68">
        <v>9</v>
      </c>
    </row>
    <row r="827" spans="1:12" x14ac:dyDescent="0.25">
      <c r="A827" s="53" t="str">
        <f t="shared" si="94"/>
        <v>2022OctKorean Won</v>
      </c>
      <c r="B827" s="57">
        <f t="shared" si="95"/>
        <v>0</v>
      </c>
      <c r="C827" s="57">
        <f t="shared" si="96"/>
        <v>0</v>
      </c>
      <c r="D827" s="57">
        <f t="shared" si="97"/>
        <v>0</v>
      </c>
      <c r="E827" s="57">
        <f t="shared" si="98"/>
        <v>0</v>
      </c>
      <c r="F827" s="57">
        <f t="shared" si="99"/>
        <v>0</v>
      </c>
      <c r="G827" s="57">
        <f t="shared" si="100"/>
        <v>0</v>
      </c>
      <c r="H827" s="68">
        <v>2022</v>
      </c>
      <c r="I827" s="68" t="s">
        <v>62</v>
      </c>
      <c r="J827" s="68" t="s">
        <v>61</v>
      </c>
      <c r="K827" s="70">
        <v>9.9400000000000009E-4</v>
      </c>
      <c r="L827" s="68">
        <v>10</v>
      </c>
    </row>
    <row r="828" spans="1:12" x14ac:dyDescent="0.25">
      <c r="A828" s="53" t="str">
        <f t="shared" si="94"/>
        <v>2022NovKorean Won</v>
      </c>
      <c r="B828" s="57">
        <f t="shared" si="95"/>
        <v>0</v>
      </c>
      <c r="C828" s="57">
        <f t="shared" si="96"/>
        <v>0</v>
      </c>
      <c r="D828" s="57">
        <f t="shared" si="97"/>
        <v>0</v>
      </c>
      <c r="E828" s="57">
        <f t="shared" si="98"/>
        <v>0</v>
      </c>
      <c r="F828" s="57">
        <f t="shared" si="99"/>
        <v>0</v>
      </c>
      <c r="G828" s="57">
        <f t="shared" si="100"/>
        <v>0</v>
      </c>
      <c r="H828" s="68">
        <v>2022</v>
      </c>
      <c r="I828" s="68" t="s">
        <v>65</v>
      </c>
      <c r="J828" s="68" t="s">
        <v>61</v>
      </c>
      <c r="K828" s="70">
        <v>1.041E-3</v>
      </c>
      <c r="L828" s="68">
        <v>11</v>
      </c>
    </row>
    <row r="829" spans="1:12" x14ac:dyDescent="0.25">
      <c r="A829" s="53" t="str">
        <f t="shared" si="94"/>
        <v>2022DecKorean Won</v>
      </c>
      <c r="B829" s="57">
        <f t="shared" si="95"/>
        <v>0</v>
      </c>
      <c r="C829" s="57">
        <f t="shared" si="96"/>
        <v>0</v>
      </c>
      <c r="D829" s="57">
        <f t="shared" si="97"/>
        <v>0</v>
      </c>
      <c r="E829" s="57">
        <f t="shared" si="98"/>
        <v>0</v>
      </c>
      <c r="F829" s="57">
        <f t="shared" si="99"/>
        <v>0</v>
      </c>
      <c r="G829" s="57">
        <f t="shared" si="100"/>
        <v>0</v>
      </c>
      <c r="H829" s="68">
        <v>2022</v>
      </c>
      <c r="I829" s="68" t="s">
        <v>11</v>
      </c>
      <c r="J829" s="68" t="s">
        <v>61</v>
      </c>
      <c r="K829" s="70">
        <v>1.065E-3</v>
      </c>
      <c r="L829" s="68">
        <v>12</v>
      </c>
    </row>
    <row r="830" spans="1:12" x14ac:dyDescent="0.25">
      <c r="A830" s="53" t="str">
        <f t="shared" si="94"/>
        <v>2023JanKorean Won</v>
      </c>
      <c r="B830" s="57">
        <f t="shared" si="95"/>
        <v>0</v>
      </c>
      <c r="C830" s="57">
        <f t="shared" si="96"/>
        <v>0</v>
      </c>
      <c r="D830" s="57">
        <f t="shared" si="97"/>
        <v>0</v>
      </c>
      <c r="E830" s="57">
        <f t="shared" si="98"/>
        <v>0</v>
      </c>
      <c r="F830" s="57">
        <f t="shared" si="99"/>
        <v>0</v>
      </c>
      <c r="G830" s="57">
        <f t="shared" si="100"/>
        <v>0</v>
      </c>
      <c r="H830" s="68">
        <v>2023</v>
      </c>
      <c r="I830" s="68" t="s">
        <v>8</v>
      </c>
      <c r="J830" s="68" t="s">
        <v>61</v>
      </c>
      <c r="K830" s="75">
        <v>1.067E-3</v>
      </c>
      <c r="L830" s="68">
        <v>1</v>
      </c>
    </row>
    <row r="831" spans="1:12" x14ac:dyDescent="0.25">
      <c r="A831" s="53" t="str">
        <f t="shared" si="94"/>
        <v>2023FebKorean Won</v>
      </c>
      <c r="B831" s="57">
        <f t="shared" si="95"/>
        <v>0</v>
      </c>
      <c r="C831" s="57">
        <f t="shared" si="96"/>
        <v>0</v>
      </c>
      <c r="D831" s="57">
        <f t="shared" si="97"/>
        <v>0</v>
      </c>
      <c r="E831" s="57">
        <f t="shared" si="98"/>
        <v>0</v>
      </c>
      <c r="F831" s="57">
        <f t="shared" si="99"/>
        <v>0</v>
      </c>
      <c r="G831" s="57">
        <f t="shared" si="100"/>
        <v>0</v>
      </c>
      <c r="H831" s="68">
        <v>2023</v>
      </c>
      <c r="I831" s="68" t="s">
        <v>36</v>
      </c>
      <c r="J831" s="68" t="s">
        <v>61</v>
      </c>
      <c r="K831" s="75">
        <v>1.021E-3</v>
      </c>
      <c r="L831" s="68">
        <v>2</v>
      </c>
    </row>
    <row r="832" spans="1:12" x14ac:dyDescent="0.25">
      <c r="A832" s="53" t="str">
        <f t="shared" si="94"/>
        <v>2023MarKorean Won</v>
      </c>
      <c r="B832" s="57">
        <f t="shared" si="95"/>
        <v>0</v>
      </c>
      <c r="C832" s="57">
        <f t="shared" si="96"/>
        <v>0</v>
      </c>
      <c r="D832" s="57">
        <f t="shared" si="97"/>
        <v>0</v>
      </c>
      <c r="E832" s="57">
        <f t="shared" si="98"/>
        <v>0</v>
      </c>
      <c r="F832" s="57">
        <f t="shared" si="99"/>
        <v>0</v>
      </c>
      <c r="G832" s="57">
        <f t="shared" si="100"/>
        <v>0</v>
      </c>
      <c r="H832" s="68">
        <v>2023</v>
      </c>
      <c r="I832" s="68" t="s">
        <v>40</v>
      </c>
      <c r="J832" s="68" t="s">
        <v>61</v>
      </c>
      <c r="K832" s="75">
        <v>1.0249999999999999E-3</v>
      </c>
      <c r="L832" s="68">
        <v>3</v>
      </c>
    </row>
    <row r="833" spans="1:12" x14ac:dyDescent="0.25">
      <c r="A833" s="53" t="str">
        <f t="shared" si="94"/>
        <v>2023AprKorean Won</v>
      </c>
      <c r="B833" s="57">
        <f t="shared" si="95"/>
        <v>0</v>
      </c>
      <c r="C833" s="57">
        <f t="shared" si="96"/>
        <v>0</v>
      </c>
      <c r="D833" s="57">
        <f t="shared" si="97"/>
        <v>0</v>
      </c>
      <c r="E833" s="57">
        <f t="shared" si="98"/>
        <v>0</v>
      </c>
      <c r="F833" s="57">
        <f t="shared" si="99"/>
        <v>0</v>
      </c>
      <c r="G833" s="57">
        <f t="shared" si="100"/>
        <v>0</v>
      </c>
      <c r="H833" s="68">
        <v>2023</v>
      </c>
      <c r="I833" s="68" t="s">
        <v>44</v>
      </c>
      <c r="J833" s="68" t="s">
        <v>61</v>
      </c>
      <c r="K833" s="75">
        <v>9.9599999999999992E-4</v>
      </c>
      <c r="L833" s="68">
        <v>4</v>
      </c>
    </row>
    <row r="834" spans="1:12" x14ac:dyDescent="0.25">
      <c r="A834" s="53" t="str">
        <f t="shared" ref="A834:A897" si="101">CONCATENATE(H834,I834,J834)</f>
        <v>2023MayKorean Won</v>
      </c>
      <c r="B834" s="57">
        <f t="shared" ref="B834:B897" si="102">IF($N$8=A834,1,0)</f>
        <v>0</v>
      </c>
      <c r="C834" s="57">
        <f t="shared" si="96"/>
        <v>0</v>
      </c>
      <c r="D834" s="57">
        <f t="shared" si="97"/>
        <v>0</v>
      </c>
      <c r="E834" s="57">
        <f t="shared" si="98"/>
        <v>0</v>
      </c>
      <c r="F834" s="57">
        <f t="shared" si="99"/>
        <v>0</v>
      </c>
      <c r="G834" s="57">
        <f t="shared" si="100"/>
        <v>0</v>
      </c>
      <c r="H834" s="68">
        <v>2023</v>
      </c>
      <c r="I834" s="68" t="s">
        <v>48</v>
      </c>
      <c r="J834" s="68" t="s">
        <v>61</v>
      </c>
      <c r="K834" s="75">
        <v>1.023E-3</v>
      </c>
      <c r="L834" s="68">
        <v>5</v>
      </c>
    </row>
    <row r="835" spans="1:12" x14ac:dyDescent="0.25">
      <c r="A835" s="53" t="str">
        <f t="shared" si="101"/>
        <v>2023JunKorean Won</v>
      </c>
      <c r="B835" s="57">
        <f t="shared" si="102"/>
        <v>0</v>
      </c>
      <c r="C835" s="57">
        <f t="shared" si="96"/>
        <v>0</v>
      </c>
      <c r="D835" s="57">
        <f t="shared" si="97"/>
        <v>0</v>
      </c>
      <c r="E835" s="57">
        <f t="shared" si="98"/>
        <v>0</v>
      </c>
      <c r="F835" s="57">
        <f t="shared" si="99"/>
        <v>0</v>
      </c>
      <c r="G835" s="57">
        <f t="shared" si="100"/>
        <v>0</v>
      </c>
      <c r="H835" s="68">
        <v>2023</v>
      </c>
      <c r="I835" s="68" t="s">
        <v>52</v>
      </c>
      <c r="J835" s="68" t="s">
        <v>61</v>
      </c>
      <c r="K835" s="75">
        <v>1.0269999999999999E-3</v>
      </c>
      <c r="L835" s="68">
        <v>6</v>
      </c>
    </row>
    <row r="836" spans="1:12" x14ac:dyDescent="0.25">
      <c r="A836" s="53" t="str">
        <f t="shared" si="101"/>
        <v>2023JulKorean Won</v>
      </c>
      <c r="B836" s="57">
        <f t="shared" si="102"/>
        <v>0</v>
      </c>
      <c r="C836" s="57">
        <f t="shared" ref="C836:C899" si="103">IF(A836=$N$10,1,0)</f>
        <v>0</v>
      </c>
      <c r="D836" s="57">
        <f t="shared" ref="D836:D899" si="104">SUM(B836:C836)</f>
        <v>0</v>
      </c>
      <c r="E836" s="57">
        <f t="shared" ref="E836:E899" si="105">IF(SUM(D836,E835)=1,1,0)</f>
        <v>0</v>
      </c>
      <c r="F836" s="57">
        <f t="shared" ref="F836:F899" si="106">MAX(D836:E836)</f>
        <v>0</v>
      </c>
      <c r="G836" s="57">
        <f t="shared" ref="G836:G899" si="107">IF(AND(F836=1,F835=1),G835+F836,F836)</f>
        <v>0</v>
      </c>
      <c r="H836" s="68">
        <v>2023</v>
      </c>
      <c r="I836" s="68" t="s">
        <v>56</v>
      </c>
      <c r="J836" s="68" t="s">
        <v>61</v>
      </c>
      <c r="K836" s="74">
        <v>1.0449999999999999E-3</v>
      </c>
      <c r="L836" s="68">
        <v>7</v>
      </c>
    </row>
    <row r="837" spans="1:12" x14ac:dyDescent="0.25">
      <c r="A837" s="53" t="str">
        <f t="shared" si="101"/>
        <v>2023AugKorean Won</v>
      </c>
      <c r="B837" s="57">
        <f t="shared" si="102"/>
        <v>0</v>
      </c>
      <c r="C837" s="57">
        <f t="shared" si="103"/>
        <v>0</v>
      </c>
      <c r="D837" s="57">
        <f t="shared" si="104"/>
        <v>0</v>
      </c>
      <c r="E837" s="57">
        <f t="shared" si="105"/>
        <v>0</v>
      </c>
      <c r="F837" s="57">
        <f t="shared" si="106"/>
        <v>0</v>
      </c>
      <c r="G837" s="57">
        <f t="shared" si="107"/>
        <v>0</v>
      </c>
      <c r="H837" s="68">
        <v>2023</v>
      </c>
      <c r="I837" s="68" t="s">
        <v>58</v>
      </c>
      <c r="J837" s="68" t="s">
        <v>61</v>
      </c>
      <c r="K837" s="74">
        <v>1.0199999999999999E-3</v>
      </c>
      <c r="L837" s="68">
        <v>8</v>
      </c>
    </row>
    <row r="838" spans="1:12" x14ac:dyDescent="0.25">
      <c r="A838" s="53" t="str">
        <f t="shared" si="101"/>
        <v>2023SepKorean Won</v>
      </c>
      <c r="B838" s="57">
        <f t="shared" si="102"/>
        <v>0</v>
      </c>
      <c r="C838" s="57">
        <f t="shared" si="103"/>
        <v>0</v>
      </c>
      <c r="D838" s="57">
        <f t="shared" si="104"/>
        <v>0</v>
      </c>
      <c r="E838" s="57">
        <f t="shared" si="105"/>
        <v>0</v>
      </c>
      <c r="F838" s="57">
        <f t="shared" si="106"/>
        <v>0</v>
      </c>
      <c r="G838" s="57">
        <f t="shared" si="107"/>
        <v>0</v>
      </c>
      <c r="H838" s="68">
        <v>2023</v>
      </c>
      <c r="I838" s="68" t="s">
        <v>60</v>
      </c>
      <c r="J838" s="68" t="s">
        <v>61</v>
      </c>
      <c r="K838" s="74">
        <v>1.0119999999999999E-3</v>
      </c>
      <c r="L838" s="68">
        <v>9</v>
      </c>
    </row>
    <row r="839" spans="1:12" x14ac:dyDescent="0.25">
      <c r="A839" s="53" t="str">
        <f t="shared" si="101"/>
        <v>2023OctKorean Won</v>
      </c>
      <c r="B839" s="57">
        <f t="shared" si="102"/>
        <v>0</v>
      </c>
      <c r="C839" s="57">
        <f t="shared" si="103"/>
        <v>0</v>
      </c>
      <c r="D839" s="57">
        <f t="shared" si="104"/>
        <v>0</v>
      </c>
      <c r="E839" s="57">
        <f t="shared" si="105"/>
        <v>0</v>
      </c>
      <c r="F839" s="57">
        <f t="shared" si="106"/>
        <v>0</v>
      </c>
      <c r="G839" s="57">
        <f t="shared" si="107"/>
        <v>0</v>
      </c>
      <c r="H839" s="68">
        <v>2023</v>
      </c>
      <c r="I839" s="68" t="s">
        <v>62</v>
      </c>
      <c r="J839" s="68" t="s">
        <v>61</v>
      </c>
      <c r="K839" s="74">
        <v>1.0119999999999999E-3</v>
      </c>
      <c r="L839" s="68">
        <v>10</v>
      </c>
    </row>
    <row r="840" spans="1:12" x14ac:dyDescent="0.25">
      <c r="A840" s="53" t="str">
        <f t="shared" si="101"/>
        <v>2023NovKorean Won</v>
      </c>
      <c r="B840" s="57">
        <f t="shared" si="102"/>
        <v>0</v>
      </c>
      <c r="C840" s="57">
        <f t="shared" si="103"/>
        <v>0</v>
      </c>
      <c r="D840" s="57">
        <f t="shared" si="104"/>
        <v>0</v>
      </c>
      <c r="E840" s="57">
        <f t="shared" si="105"/>
        <v>0</v>
      </c>
      <c r="F840" s="57">
        <f t="shared" si="106"/>
        <v>0</v>
      </c>
      <c r="G840" s="57">
        <f t="shared" si="107"/>
        <v>0</v>
      </c>
      <c r="H840" s="68">
        <v>2023</v>
      </c>
      <c r="I840" s="68" t="s">
        <v>65</v>
      </c>
      <c r="J840" s="68" t="s">
        <v>61</v>
      </c>
      <c r="K840" s="74">
        <v>1.0330000000000001E-3</v>
      </c>
      <c r="L840" s="68">
        <v>11</v>
      </c>
    </row>
    <row r="841" spans="1:12" x14ac:dyDescent="0.25">
      <c r="A841" s="53" t="str">
        <f t="shared" si="101"/>
        <v>2023DecKorean Won</v>
      </c>
      <c r="B841" s="57">
        <f t="shared" si="102"/>
        <v>0</v>
      </c>
      <c r="C841" s="57">
        <f t="shared" si="103"/>
        <v>0</v>
      </c>
      <c r="D841" s="57">
        <f t="shared" si="104"/>
        <v>0</v>
      </c>
      <c r="E841" s="57">
        <f t="shared" si="105"/>
        <v>0</v>
      </c>
      <c r="F841" s="57">
        <f t="shared" si="106"/>
        <v>0</v>
      </c>
      <c r="G841" s="57">
        <f t="shared" si="107"/>
        <v>0</v>
      </c>
      <c r="H841" s="68">
        <v>2023</v>
      </c>
      <c r="I841" s="68" t="s">
        <v>11</v>
      </c>
      <c r="J841" s="68" t="s">
        <v>61</v>
      </c>
      <c r="K841" s="74">
        <v>1.0219999999999999E-3</v>
      </c>
      <c r="L841" s="68">
        <v>12</v>
      </c>
    </row>
    <row r="842" spans="1:12" x14ac:dyDescent="0.25">
      <c r="A842" s="53" t="str">
        <f t="shared" si="101"/>
        <v>2024JanKorean Won</v>
      </c>
      <c r="B842" s="57">
        <f t="shared" si="102"/>
        <v>0</v>
      </c>
      <c r="C842" s="57">
        <f t="shared" si="103"/>
        <v>0</v>
      </c>
      <c r="D842" s="57">
        <f t="shared" si="104"/>
        <v>0</v>
      </c>
      <c r="E842" s="57">
        <f t="shared" si="105"/>
        <v>0</v>
      </c>
      <c r="F842" s="57">
        <f t="shared" si="106"/>
        <v>0</v>
      </c>
      <c r="G842" s="57">
        <f t="shared" si="107"/>
        <v>0</v>
      </c>
      <c r="H842" s="68">
        <v>2024</v>
      </c>
      <c r="I842" s="68" t="s">
        <v>8</v>
      </c>
      <c r="J842" s="68" t="s">
        <v>61</v>
      </c>
      <c r="K842" s="74">
        <v>1.005E-3</v>
      </c>
      <c r="L842" s="68">
        <v>1</v>
      </c>
    </row>
    <row r="843" spans="1:12" x14ac:dyDescent="0.25">
      <c r="A843" s="53" t="str">
        <f t="shared" si="101"/>
        <v>2024FebKorean Won</v>
      </c>
      <c r="B843" s="57">
        <f t="shared" si="102"/>
        <v>0</v>
      </c>
      <c r="C843" s="57">
        <f t="shared" si="103"/>
        <v>0</v>
      </c>
      <c r="D843" s="57">
        <f t="shared" si="104"/>
        <v>0</v>
      </c>
      <c r="E843" s="57">
        <f t="shared" si="105"/>
        <v>0</v>
      </c>
      <c r="F843" s="57">
        <f t="shared" si="106"/>
        <v>0</v>
      </c>
      <c r="G843" s="57">
        <f t="shared" si="107"/>
        <v>0</v>
      </c>
      <c r="H843" s="68">
        <v>2024</v>
      </c>
      <c r="I843" s="68" t="s">
        <v>36</v>
      </c>
      <c r="J843" s="68" t="s">
        <v>61</v>
      </c>
      <c r="K843" s="74">
        <v>1.008E-3</v>
      </c>
      <c r="L843" s="68">
        <v>2</v>
      </c>
    </row>
    <row r="844" spans="1:12" x14ac:dyDescent="0.25">
      <c r="A844" s="53" t="str">
        <f t="shared" si="101"/>
        <v>2024MarKorean Won</v>
      </c>
      <c r="B844" s="57">
        <f t="shared" si="102"/>
        <v>0</v>
      </c>
      <c r="C844" s="57">
        <f t="shared" si="103"/>
        <v>0</v>
      </c>
      <c r="D844" s="57">
        <f t="shared" si="104"/>
        <v>0</v>
      </c>
      <c r="E844" s="57">
        <f t="shared" si="105"/>
        <v>0</v>
      </c>
      <c r="F844" s="57">
        <f t="shared" si="106"/>
        <v>0</v>
      </c>
      <c r="G844" s="57">
        <f t="shared" si="107"/>
        <v>0</v>
      </c>
      <c r="H844" s="68">
        <v>2024</v>
      </c>
      <c r="I844" s="68" t="s">
        <v>40</v>
      </c>
      <c r="J844" s="68" t="s">
        <v>61</v>
      </c>
      <c r="K844" s="74">
        <v>1.0009999999999999E-3</v>
      </c>
      <c r="L844" s="68">
        <v>3</v>
      </c>
    </row>
    <row r="845" spans="1:12" x14ac:dyDescent="0.25">
      <c r="A845" s="53" t="str">
        <f t="shared" si="101"/>
        <v>2024AprKorean Won</v>
      </c>
      <c r="B845" s="57">
        <f t="shared" si="102"/>
        <v>0</v>
      </c>
      <c r="C845" s="57">
        <f t="shared" si="103"/>
        <v>0</v>
      </c>
      <c r="D845" s="57">
        <f t="shared" si="104"/>
        <v>0</v>
      </c>
      <c r="E845" s="57">
        <f t="shared" si="105"/>
        <v>0</v>
      </c>
      <c r="F845" s="57">
        <f t="shared" si="106"/>
        <v>0</v>
      </c>
      <c r="G845" s="57">
        <f t="shared" si="107"/>
        <v>0</v>
      </c>
      <c r="H845" s="68">
        <v>2024</v>
      </c>
      <c r="I845" s="68" t="s">
        <v>44</v>
      </c>
      <c r="J845" s="68" t="s">
        <v>61</v>
      </c>
      <c r="K845" s="74">
        <v>9.8799999999999995E-4</v>
      </c>
      <c r="L845" s="68">
        <v>4</v>
      </c>
    </row>
    <row r="846" spans="1:12" x14ac:dyDescent="0.25">
      <c r="A846" s="53" t="str">
        <f t="shared" si="101"/>
        <v>2024MayKorean Won</v>
      </c>
      <c r="B846" s="57">
        <f t="shared" si="102"/>
        <v>0</v>
      </c>
      <c r="C846" s="57">
        <f t="shared" si="103"/>
        <v>0</v>
      </c>
      <c r="D846" s="57">
        <f t="shared" si="104"/>
        <v>0</v>
      </c>
      <c r="E846" s="57">
        <f t="shared" si="105"/>
        <v>0</v>
      </c>
      <c r="F846" s="57">
        <f t="shared" si="106"/>
        <v>0</v>
      </c>
      <c r="G846" s="57">
        <f t="shared" si="107"/>
        <v>0</v>
      </c>
      <c r="H846" s="68">
        <v>2024</v>
      </c>
      <c r="I846" s="68" t="s">
        <v>48</v>
      </c>
      <c r="J846" s="68" t="s">
        <v>61</v>
      </c>
      <c r="K846" s="74">
        <v>9.7799999999999992E-4</v>
      </c>
      <c r="L846" s="68">
        <v>5</v>
      </c>
    </row>
    <row r="847" spans="1:12" x14ac:dyDescent="0.25">
      <c r="A847" s="53" t="str">
        <f t="shared" si="101"/>
        <v>2024JunKorean Won</v>
      </c>
      <c r="B847" s="57">
        <f t="shared" si="102"/>
        <v>0</v>
      </c>
      <c r="C847" s="57">
        <f t="shared" si="103"/>
        <v>0</v>
      </c>
      <c r="D847" s="57">
        <f t="shared" si="104"/>
        <v>0</v>
      </c>
      <c r="E847" s="57">
        <f t="shared" si="105"/>
        <v>0</v>
      </c>
      <c r="F847" s="57">
        <f t="shared" si="106"/>
        <v>0</v>
      </c>
      <c r="G847" s="57">
        <f t="shared" si="107"/>
        <v>0</v>
      </c>
      <c r="H847" s="68">
        <v>2024</v>
      </c>
      <c r="I847" s="68" t="s">
        <v>52</v>
      </c>
      <c r="J847" s="68" t="s">
        <v>61</v>
      </c>
      <c r="K847" s="74">
        <v>9.8299999999999993E-4</v>
      </c>
      <c r="L847" s="68">
        <v>6</v>
      </c>
    </row>
    <row r="848" spans="1:12" x14ac:dyDescent="0.25">
      <c r="A848" s="53" t="str">
        <f t="shared" si="101"/>
        <v>2024JulKorean Won</v>
      </c>
      <c r="B848" s="57">
        <f t="shared" si="102"/>
        <v>0</v>
      </c>
      <c r="C848" s="57">
        <f t="shared" si="103"/>
        <v>0</v>
      </c>
      <c r="D848" s="57">
        <f t="shared" si="104"/>
        <v>0</v>
      </c>
      <c r="E848" s="57">
        <f t="shared" si="105"/>
        <v>0</v>
      </c>
      <c r="F848" s="57">
        <f t="shared" si="106"/>
        <v>0</v>
      </c>
      <c r="G848" s="57">
        <f t="shared" si="107"/>
        <v>0</v>
      </c>
      <c r="H848" s="68">
        <v>2024</v>
      </c>
      <c r="I848" s="68" t="s">
        <v>56</v>
      </c>
      <c r="J848" s="68" t="s">
        <v>61</v>
      </c>
      <c r="K848" s="74">
        <v>9.7199999999999999E-4</v>
      </c>
      <c r="L848" s="68">
        <v>7</v>
      </c>
    </row>
    <row r="849" spans="1:12" x14ac:dyDescent="0.25">
      <c r="A849" s="53" t="str">
        <f t="shared" si="101"/>
        <v>2024AugKorean Won</v>
      </c>
      <c r="B849" s="57">
        <f t="shared" si="102"/>
        <v>0</v>
      </c>
      <c r="C849" s="57">
        <f t="shared" si="103"/>
        <v>0</v>
      </c>
      <c r="D849" s="57">
        <f t="shared" si="104"/>
        <v>0</v>
      </c>
      <c r="E849" s="57">
        <f t="shared" si="105"/>
        <v>0</v>
      </c>
      <c r="F849" s="57">
        <f t="shared" si="106"/>
        <v>0</v>
      </c>
      <c r="G849" s="57">
        <f t="shared" si="107"/>
        <v>0</v>
      </c>
      <c r="H849" s="68">
        <v>2024</v>
      </c>
      <c r="I849" s="68" t="s">
        <v>58</v>
      </c>
      <c r="J849" s="68" t="s">
        <v>61</v>
      </c>
      <c r="K849" s="74">
        <v>9.7600000000000009E-4</v>
      </c>
      <c r="L849" s="68">
        <v>8</v>
      </c>
    </row>
    <row r="850" spans="1:12" x14ac:dyDescent="0.25">
      <c r="A850" s="53" t="str">
        <f t="shared" si="101"/>
        <v>2024SepKorean Won</v>
      </c>
      <c r="B850" s="57">
        <f t="shared" si="102"/>
        <v>0</v>
      </c>
      <c r="C850" s="57">
        <f t="shared" si="103"/>
        <v>0</v>
      </c>
      <c r="D850" s="57">
        <f t="shared" si="104"/>
        <v>0</v>
      </c>
      <c r="E850" s="57">
        <f t="shared" si="105"/>
        <v>0</v>
      </c>
      <c r="F850" s="57">
        <f t="shared" si="106"/>
        <v>0</v>
      </c>
      <c r="G850" s="57">
        <f t="shared" si="107"/>
        <v>0</v>
      </c>
      <c r="H850" s="68">
        <v>2024</v>
      </c>
      <c r="I850" s="68" t="s">
        <v>60</v>
      </c>
      <c r="J850" s="68" t="s">
        <v>61</v>
      </c>
      <c r="K850" s="74">
        <v>9.7999999999999997E-4</v>
      </c>
      <c r="L850" s="68">
        <v>9</v>
      </c>
    </row>
    <row r="851" spans="1:12" x14ac:dyDescent="0.25">
      <c r="A851" s="53" t="str">
        <f t="shared" si="101"/>
        <v>2024OctKorean Won</v>
      </c>
      <c r="B851" s="57">
        <f t="shared" si="102"/>
        <v>0</v>
      </c>
      <c r="C851" s="57">
        <f t="shared" si="103"/>
        <v>0</v>
      </c>
      <c r="D851" s="57">
        <f t="shared" si="104"/>
        <v>0</v>
      </c>
      <c r="E851" s="57">
        <f t="shared" si="105"/>
        <v>0</v>
      </c>
      <c r="F851" s="57">
        <f t="shared" si="106"/>
        <v>0</v>
      </c>
      <c r="G851" s="57">
        <f t="shared" si="107"/>
        <v>0</v>
      </c>
      <c r="H851" s="68">
        <v>2024</v>
      </c>
      <c r="I851" s="68" t="s">
        <v>62</v>
      </c>
      <c r="J851" s="68" t="s">
        <v>61</v>
      </c>
      <c r="K851" s="74">
        <v>9.5799999999999998E-4</v>
      </c>
      <c r="L851" s="68">
        <v>10</v>
      </c>
    </row>
    <row r="852" spans="1:12" x14ac:dyDescent="0.25">
      <c r="A852" s="53" t="str">
        <f t="shared" si="101"/>
        <v>2024NovKorean Won</v>
      </c>
      <c r="B852" s="57">
        <f t="shared" si="102"/>
        <v>0</v>
      </c>
      <c r="C852" s="57">
        <f t="shared" si="103"/>
        <v>0</v>
      </c>
      <c r="D852" s="57">
        <f t="shared" si="104"/>
        <v>0</v>
      </c>
      <c r="E852" s="57">
        <f t="shared" si="105"/>
        <v>0</v>
      </c>
      <c r="F852" s="57">
        <f t="shared" si="106"/>
        <v>0</v>
      </c>
      <c r="G852" s="57">
        <f t="shared" si="107"/>
        <v>0</v>
      </c>
      <c r="H852" s="68">
        <v>2024</v>
      </c>
      <c r="I852" s="68" t="s">
        <v>65</v>
      </c>
      <c r="J852" s="68" t="s">
        <v>61</v>
      </c>
      <c r="K852" s="74">
        <v>9.6000000000000002E-4</v>
      </c>
      <c r="L852" s="68">
        <v>11</v>
      </c>
    </row>
    <row r="853" spans="1:12" x14ac:dyDescent="0.25">
      <c r="A853" s="53" t="str">
        <f t="shared" si="101"/>
        <v>2024DecKorean Won</v>
      </c>
      <c r="B853" s="57">
        <f t="shared" si="102"/>
        <v>0</v>
      </c>
      <c r="C853" s="57">
        <f t="shared" si="103"/>
        <v>0</v>
      </c>
      <c r="D853" s="57">
        <f t="shared" si="104"/>
        <v>0</v>
      </c>
      <c r="E853" s="57">
        <f t="shared" si="105"/>
        <v>0</v>
      </c>
      <c r="F853" s="57">
        <f t="shared" si="106"/>
        <v>0</v>
      </c>
      <c r="G853" s="57">
        <f t="shared" si="107"/>
        <v>0</v>
      </c>
      <c r="H853" s="68">
        <v>2024</v>
      </c>
      <c r="I853" s="68" t="s">
        <v>11</v>
      </c>
      <c r="J853" s="68" t="s">
        <v>61</v>
      </c>
      <c r="K853" s="70">
        <v>9.2299999999999988E-4</v>
      </c>
      <c r="L853" s="68">
        <v>12</v>
      </c>
    </row>
    <row r="854" spans="1:12" x14ac:dyDescent="0.25">
      <c r="A854" s="53" t="str">
        <f t="shared" si="101"/>
        <v>2025JanKorean Won</v>
      </c>
      <c r="B854" s="57">
        <f t="shared" si="102"/>
        <v>0</v>
      </c>
      <c r="C854" s="57">
        <f t="shared" si="103"/>
        <v>0</v>
      </c>
      <c r="D854" s="57">
        <f t="shared" si="104"/>
        <v>0</v>
      </c>
      <c r="E854" s="57">
        <f t="shared" si="105"/>
        <v>0</v>
      </c>
      <c r="F854" s="57">
        <f t="shared" si="106"/>
        <v>0</v>
      </c>
      <c r="G854" s="57">
        <f t="shared" si="107"/>
        <v>0</v>
      </c>
      <c r="H854" s="68">
        <v>2025</v>
      </c>
      <c r="I854" s="68" t="s">
        <v>8</v>
      </c>
      <c r="J854" s="68" t="s">
        <v>61</v>
      </c>
      <c r="K854" s="74">
        <v>9.3099999999999997E-4</v>
      </c>
      <c r="L854" s="68">
        <v>1</v>
      </c>
    </row>
    <row r="855" spans="1:12" x14ac:dyDescent="0.25">
      <c r="A855" s="53" t="str">
        <f t="shared" si="101"/>
        <v>2025FebKorean Won</v>
      </c>
      <c r="B855" s="57">
        <f t="shared" si="102"/>
        <v>0</v>
      </c>
      <c r="C855" s="57">
        <f t="shared" si="103"/>
        <v>0</v>
      </c>
      <c r="D855" s="57">
        <f t="shared" si="104"/>
        <v>0</v>
      </c>
      <c r="E855" s="57">
        <f t="shared" si="105"/>
        <v>0</v>
      </c>
      <c r="F855" s="57">
        <f t="shared" si="106"/>
        <v>0</v>
      </c>
      <c r="G855" s="57">
        <f t="shared" si="107"/>
        <v>0</v>
      </c>
      <c r="H855" s="68">
        <v>2025</v>
      </c>
      <c r="I855" s="68" t="s">
        <v>36</v>
      </c>
      <c r="J855" s="68" t="s">
        <v>61</v>
      </c>
      <c r="K855" s="74">
        <v>9.2299999999999988E-4</v>
      </c>
      <c r="L855" s="68">
        <v>2</v>
      </c>
    </row>
    <row r="856" spans="1:12" x14ac:dyDescent="0.25">
      <c r="A856" s="53" t="str">
        <f t="shared" si="101"/>
        <v>2025MarKorean Won</v>
      </c>
      <c r="B856" s="57">
        <f t="shared" si="102"/>
        <v>0</v>
      </c>
      <c r="C856" s="57">
        <f t="shared" si="103"/>
        <v>0</v>
      </c>
      <c r="D856" s="57">
        <f t="shared" si="104"/>
        <v>0</v>
      </c>
      <c r="E856" s="57">
        <f t="shared" si="105"/>
        <v>0</v>
      </c>
      <c r="F856" s="57">
        <f t="shared" si="106"/>
        <v>0</v>
      </c>
      <c r="G856" s="57">
        <f t="shared" si="107"/>
        <v>0</v>
      </c>
      <c r="H856" s="68">
        <v>2025</v>
      </c>
      <c r="I856" s="68" t="s">
        <v>40</v>
      </c>
      <c r="J856" s="68" t="s">
        <v>61</v>
      </c>
      <c r="K856" s="74">
        <v>9.1399999999999999E-4</v>
      </c>
      <c r="L856" s="68">
        <v>3</v>
      </c>
    </row>
    <row r="857" spans="1:12" x14ac:dyDescent="0.25">
      <c r="A857" s="53" t="str">
        <f t="shared" si="101"/>
        <v>2025AprKorean Won</v>
      </c>
      <c r="B857" s="57">
        <f t="shared" si="102"/>
        <v>0</v>
      </c>
      <c r="C857" s="57">
        <f t="shared" si="103"/>
        <v>0</v>
      </c>
      <c r="D857" s="57">
        <f t="shared" si="104"/>
        <v>0</v>
      </c>
      <c r="E857" s="57">
        <f t="shared" si="105"/>
        <v>0</v>
      </c>
      <c r="F857" s="57">
        <f t="shared" si="106"/>
        <v>0</v>
      </c>
      <c r="G857" s="57">
        <f t="shared" si="107"/>
        <v>0</v>
      </c>
      <c r="H857" s="68">
        <v>2025</v>
      </c>
      <c r="I857" s="68" t="s">
        <v>44</v>
      </c>
      <c r="J857" s="68" t="s">
        <v>61</v>
      </c>
      <c r="K857" s="74">
        <v>9.1500000000000001E-4</v>
      </c>
      <c r="L857" s="68">
        <v>4</v>
      </c>
    </row>
    <row r="858" spans="1:12" x14ac:dyDescent="0.25">
      <c r="A858" s="53" t="str">
        <f t="shared" si="101"/>
        <v>2025MayKorean Won</v>
      </c>
      <c r="B858" s="57">
        <f t="shared" si="102"/>
        <v>0</v>
      </c>
      <c r="C858" s="57">
        <f t="shared" si="103"/>
        <v>0</v>
      </c>
      <c r="D858" s="57">
        <f t="shared" si="104"/>
        <v>0</v>
      </c>
      <c r="E858" s="57">
        <f t="shared" si="105"/>
        <v>0</v>
      </c>
      <c r="F858" s="57">
        <f t="shared" si="106"/>
        <v>0</v>
      </c>
      <c r="G858" s="57">
        <f t="shared" si="107"/>
        <v>0</v>
      </c>
      <c r="H858" s="68">
        <v>2025</v>
      </c>
      <c r="I858" s="68" t="s">
        <v>48</v>
      </c>
      <c r="J858" s="68" t="s">
        <v>61</v>
      </c>
      <c r="K858" s="74">
        <v>9.3599999999999998E-4</v>
      </c>
      <c r="L858" s="68">
        <v>5</v>
      </c>
    </row>
    <row r="859" spans="1:12" x14ac:dyDescent="0.25">
      <c r="A859" s="53" t="str">
        <f t="shared" si="101"/>
        <v>2025JunKorean Won</v>
      </c>
      <c r="B859" s="57">
        <f t="shared" si="102"/>
        <v>0</v>
      </c>
      <c r="C859" s="57">
        <f t="shared" si="103"/>
        <v>0</v>
      </c>
      <c r="D859" s="57">
        <f t="shared" si="104"/>
        <v>0</v>
      </c>
      <c r="E859" s="57">
        <f t="shared" si="105"/>
        <v>0</v>
      </c>
      <c r="F859" s="57">
        <f t="shared" si="106"/>
        <v>0</v>
      </c>
      <c r="G859" s="57">
        <f t="shared" si="107"/>
        <v>0</v>
      </c>
      <c r="H859" s="68">
        <v>2025</v>
      </c>
      <c r="I859" s="68" t="s">
        <v>52</v>
      </c>
      <c r="J859" s="68" t="s">
        <v>61</v>
      </c>
      <c r="K859" s="74">
        <v>9.41E-4</v>
      </c>
      <c r="L859" s="68">
        <v>6</v>
      </c>
    </row>
    <row r="860" spans="1:12" x14ac:dyDescent="0.25">
      <c r="A860" s="53" t="str">
        <f t="shared" si="101"/>
        <v>2025JulKorean Won</v>
      </c>
      <c r="B860" s="57">
        <f t="shared" si="102"/>
        <v>0</v>
      </c>
      <c r="C860" s="57">
        <f t="shared" si="103"/>
        <v>0</v>
      </c>
      <c r="D860" s="57">
        <f t="shared" si="104"/>
        <v>0</v>
      </c>
      <c r="E860" s="57">
        <f t="shared" si="105"/>
        <v>0</v>
      </c>
      <c r="F860" s="57">
        <f t="shared" si="106"/>
        <v>0</v>
      </c>
      <c r="G860" s="57">
        <f t="shared" si="107"/>
        <v>0</v>
      </c>
      <c r="H860" s="68">
        <v>2025</v>
      </c>
      <c r="I860" s="68" t="s">
        <v>56</v>
      </c>
      <c r="J860" s="68" t="s">
        <v>61</v>
      </c>
      <c r="K860" s="74">
        <v>9.2999999999999995E-4</v>
      </c>
      <c r="L860" s="68">
        <v>7</v>
      </c>
    </row>
    <row r="861" spans="1:12" x14ac:dyDescent="0.25">
      <c r="A861" s="53" t="str">
        <f t="shared" si="101"/>
        <v>2025AugKorean Won</v>
      </c>
      <c r="B861" s="57">
        <f t="shared" si="102"/>
        <v>0</v>
      </c>
      <c r="C861" s="57">
        <f t="shared" si="103"/>
        <v>0</v>
      </c>
      <c r="D861" s="57">
        <f t="shared" si="104"/>
        <v>0</v>
      </c>
      <c r="E861" s="57">
        <f t="shared" si="105"/>
        <v>0</v>
      </c>
      <c r="F861" s="57">
        <f t="shared" si="106"/>
        <v>0</v>
      </c>
      <c r="G861" s="57">
        <f t="shared" si="107"/>
        <v>0</v>
      </c>
      <c r="H861" s="68">
        <v>2025</v>
      </c>
      <c r="I861" s="68" t="s">
        <v>58</v>
      </c>
      <c r="J861" s="68" t="s">
        <v>61</v>
      </c>
      <c r="K861" s="74">
        <v>9.2500000000000004E-4</v>
      </c>
      <c r="L861" s="68">
        <v>8</v>
      </c>
    </row>
    <row r="862" spans="1:12" x14ac:dyDescent="0.25">
      <c r="A862" s="53" t="str">
        <f t="shared" si="101"/>
        <v>2025SepKorean Won</v>
      </c>
      <c r="B862" s="57">
        <f t="shared" si="102"/>
        <v>0</v>
      </c>
      <c r="C862" s="57">
        <f t="shared" si="103"/>
        <v>0</v>
      </c>
      <c r="D862" s="57">
        <f t="shared" si="104"/>
        <v>0</v>
      </c>
      <c r="E862" s="57">
        <f t="shared" si="105"/>
        <v>0</v>
      </c>
      <c r="F862" s="57">
        <f t="shared" si="106"/>
        <v>0</v>
      </c>
      <c r="G862" s="57">
        <f t="shared" si="107"/>
        <v>0</v>
      </c>
      <c r="H862" s="68">
        <v>2025</v>
      </c>
      <c r="I862" s="68" t="s">
        <v>60</v>
      </c>
      <c r="J862" s="68" t="s">
        <v>61</v>
      </c>
      <c r="K862" s="74">
        <v>9.2000000000000003E-4</v>
      </c>
      <c r="L862" s="68">
        <v>9</v>
      </c>
    </row>
    <row r="863" spans="1:12" x14ac:dyDescent="0.25">
      <c r="A863" s="53" t="str">
        <f t="shared" si="101"/>
        <v>2025OctKorean Won</v>
      </c>
      <c r="B863" s="57">
        <f t="shared" si="102"/>
        <v>0</v>
      </c>
      <c r="C863" s="57">
        <f t="shared" si="103"/>
        <v>0</v>
      </c>
      <c r="D863" s="57">
        <f t="shared" si="104"/>
        <v>0</v>
      </c>
      <c r="E863" s="57">
        <f t="shared" si="105"/>
        <v>0</v>
      </c>
      <c r="F863" s="57">
        <f t="shared" si="106"/>
        <v>0</v>
      </c>
      <c r="G863" s="57">
        <f t="shared" si="107"/>
        <v>0</v>
      </c>
      <c r="H863" s="68">
        <v>2025</v>
      </c>
      <c r="I863" s="68" t="s">
        <v>62</v>
      </c>
      <c r="J863" s="68" t="s">
        <v>61</v>
      </c>
      <c r="K863" s="74">
        <v>9.1100000000000003E-4</v>
      </c>
      <c r="L863" s="68">
        <v>10</v>
      </c>
    </row>
    <row r="864" spans="1:12" x14ac:dyDescent="0.25">
      <c r="A864" s="53" t="str">
        <f t="shared" si="101"/>
        <v>2025NovKorean Won</v>
      </c>
      <c r="B864" s="57">
        <f t="shared" si="102"/>
        <v>0</v>
      </c>
      <c r="C864" s="57">
        <f t="shared" si="103"/>
        <v>0</v>
      </c>
      <c r="D864" s="57">
        <f t="shared" si="104"/>
        <v>0</v>
      </c>
      <c r="E864" s="57">
        <f t="shared" si="105"/>
        <v>0</v>
      </c>
      <c r="F864" s="57">
        <f t="shared" si="106"/>
        <v>0</v>
      </c>
      <c r="G864" s="57">
        <f t="shared" si="107"/>
        <v>0</v>
      </c>
      <c r="H864" s="68">
        <v>2025</v>
      </c>
      <c r="I864" s="68" t="s">
        <v>65</v>
      </c>
      <c r="J864" s="68" t="s">
        <v>61</v>
      </c>
      <c r="K864" s="74">
        <v>8.8499999999999994E-4</v>
      </c>
      <c r="L864" s="68">
        <v>11</v>
      </c>
    </row>
    <row r="865" spans="1:12" x14ac:dyDescent="0.25">
      <c r="A865" s="53" t="str">
        <f t="shared" si="101"/>
        <v>2025DecKorean Won</v>
      </c>
      <c r="B865" s="57">
        <f t="shared" si="102"/>
        <v>0</v>
      </c>
      <c r="C865" s="57">
        <f t="shared" si="103"/>
        <v>0</v>
      </c>
      <c r="D865" s="57">
        <f t="shared" si="104"/>
        <v>0</v>
      </c>
      <c r="E865" s="57">
        <f t="shared" si="105"/>
        <v>0</v>
      </c>
      <c r="F865" s="57">
        <f t="shared" si="106"/>
        <v>0</v>
      </c>
      <c r="G865" s="57">
        <f t="shared" si="107"/>
        <v>0</v>
      </c>
      <c r="H865" s="68">
        <v>2025</v>
      </c>
      <c r="I865" s="68" t="s">
        <v>11</v>
      </c>
      <c r="J865" s="68" t="s">
        <v>61</v>
      </c>
      <c r="K865" s="74">
        <v>8.9099999999999997E-4</v>
      </c>
      <c r="L865" s="68">
        <v>12</v>
      </c>
    </row>
    <row r="866" spans="1:12" x14ac:dyDescent="0.25">
      <c r="A866" s="53" t="str">
        <f t="shared" si="101"/>
        <v>2018JanMalaysian Ringgit</v>
      </c>
      <c r="B866" s="57">
        <f t="shared" si="102"/>
        <v>0</v>
      </c>
      <c r="C866" s="57">
        <f t="shared" si="103"/>
        <v>0</v>
      </c>
      <c r="D866" s="57">
        <f t="shared" si="104"/>
        <v>0</v>
      </c>
      <c r="E866" s="57">
        <f t="shared" si="105"/>
        <v>0</v>
      </c>
      <c r="F866" s="57">
        <f t="shared" si="106"/>
        <v>0</v>
      </c>
      <c r="G866" s="57">
        <f t="shared" si="107"/>
        <v>0</v>
      </c>
      <c r="H866" s="68">
        <v>2018</v>
      </c>
      <c r="I866" s="68" t="s">
        <v>8</v>
      </c>
      <c r="J866" s="68" t="s">
        <v>64</v>
      </c>
      <c r="K866" s="70">
        <v>0.33560000000000001</v>
      </c>
      <c r="L866" s="68">
        <v>1</v>
      </c>
    </row>
    <row r="867" spans="1:12" x14ac:dyDescent="0.25">
      <c r="A867" s="53" t="str">
        <f t="shared" si="101"/>
        <v>2018FebMalaysian Ringgit</v>
      </c>
      <c r="B867" s="57">
        <f t="shared" si="102"/>
        <v>0</v>
      </c>
      <c r="C867" s="57">
        <f t="shared" si="103"/>
        <v>0</v>
      </c>
      <c r="D867" s="57">
        <f t="shared" si="104"/>
        <v>0</v>
      </c>
      <c r="E867" s="57">
        <f t="shared" si="105"/>
        <v>0</v>
      </c>
      <c r="F867" s="57">
        <f t="shared" si="106"/>
        <v>0</v>
      </c>
      <c r="G867" s="57">
        <f t="shared" si="107"/>
        <v>0</v>
      </c>
      <c r="H867" s="68">
        <v>2018</v>
      </c>
      <c r="I867" s="68" t="s">
        <v>36</v>
      </c>
      <c r="J867" s="68" t="s">
        <v>64</v>
      </c>
      <c r="K867" s="70">
        <v>0.33770000000000006</v>
      </c>
      <c r="L867" s="68">
        <v>2</v>
      </c>
    </row>
    <row r="868" spans="1:12" x14ac:dyDescent="0.25">
      <c r="A868" s="53" t="str">
        <f t="shared" si="101"/>
        <v>2018MarMalaysian Ringgit</v>
      </c>
      <c r="B868" s="57">
        <f t="shared" si="102"/>
        <v>0</v>
      </c>
      <c r="C868" s="57">
        <f t="shared" si="103"/>
        <v>0</v>
      </c>
      <c r="D868" s="57">
        <f t="shared" si="104"/>
        <v>0</v>
      </c>
      <c r="E868" s="57">
        <f t="shared" si="105"/>
        <v>0</v>
      </c>
      <c r="F868" s="57">
        <f t="shared" si="106"/>
        <v>0</v>
      </c>
      <c r="G868" s="57">
        <f t="shared" si="107"/>
        <v>0</v>
      </c>
      <c r="H868" s="68">
        <v>2018</v>
      </c>
      <c r="I868" s="68" t="s">
        <v>40</v>
      </c>
      <c r="J868" s="68" t="s">
        <v>64</v>
      </c>
      <c r="K868" s="70">
        <v>0.33909999999999996</v>
      </c>
      <c r="L868" s="68">
        <v>3</v>
      </c>
    </row>
    <row r="869" spans="1:12" x14ac:dyDescent="0.25">
      <c r="A869" s="53" t="str">
        <f t="shared" si="101"/>
        <v>2018AprMalaysian Ringgit</v>
      </c>
      <c r="B869" s="57">
        <f t="shared" si="102"/>
        <v>0</v>
      </c>
      <c r="C869" s="57">
        <f t="shared" si="103"/>
        <v>0</v>
      </c>
      <c r="D869" s="57">
        <f t="shared" si="104"/>
        <v>0</v>
      </c>
      <c r="E869" s="57">
        <f t="shared" si="105"/>
        <v>0</v>
      </c>
      <c r="F869" s="57">
        <f t="shared" si="106"/>
        <v>0</v>
      </c>
      <c r="G869" s="57">
        <f t="shared" si="107"/>
        <v>0</v>
      </c>
      <c r="H869" s="68">
        <v>2018</v>
      </c>
      <c r="I869" s="68" t="s">
        <v>44</v>
      </c>
      <c r="J869" s="68" t="s">
        <v>64</v>
      </c>
      <c r="K869" s="70">
        <v>0.33770000000000006</v>
      </c>
      <c r="L869" s="68">
        <v>4</v>
      </c>
    </row>
    <row r="870" spans="1:12" x14ac:dyDescent="0.25">
      <c r="A870" s="53" t="str">
        <f t="shared" si="101"/>
        <v>2018MayMalaysian Ringgit</v>
      </c>
      <c r="B870" s="57">
        <f t="shared" si="102"/>
        <v>0</v>
      </c>
      <c r="C870" s="57">
        <f t="shared" si="103"/>
        <v>0</v>
      </c>
      <c r="D870" s="57">
        <f t="shared" si="104"/>
        <v>0</v>
      </c>
      <c r="E870" s="57">
        <f t="shared" si="105"/>
        <v>0</v>
      </c>
      <c r="F870" s="57">
        <f t="shared" si="106"/>
        <v>0</v>
      </c>
      <c r="G870" s="57">
        <f t="shared" si="107"/>
        <v>0</v>
      </c>
      <c r="H870" s="68">
        <v>2018</v>
      </c>
      <c r="I870" s="68" t="s">
        <v>48</v>
      </c>
      <c r="J870" s="68" t="s">
        <v>64</v>
      </c>
      <c r="K870" s="70">
        <v>0.33649999999999997</v>
      </c>
      <c r="L870" s="68">
        <v>5</v>
      </c>
    </row>
    <row r="871" spans="1:12" x14ac:dyDescent="0.25">
      <c r="A871" s="53" t="str">
        <f t="shared" si="101"/>
        <v>2018JunMalaysian Ringgit</v>
      </c>
      <c r="B871" s="57">
        <f t="shared" si="102"/>
        <v>0</v>
      </c>
      <c r="C871" s="57">
        <f t="shared" si="103"/>
        <v>0</v>
      </c>
      <c r="D871" s="57">
        <f t="shared" si="104"/>
        <v>0</v>
      </c>
      <c r="E871" s="57">
        <f t="shared" si="105"/>
        <v>0</v>
      </c>
      <c r="F871" s="57">
        <f t="shared" si="106"/>
        <v>0</v>
      </c>
      <c r="G871" s="57">
        <f t="shared" si="107"/>
        <v>0</v>
      </c>
      <c r="H871" s="68">
        <v>2018</v>
      </c>
      <c r="I871" s="68" t="s">
        <v>52</v>
      </c>
      <c r="J871" s="68" t="s">
        <v>64</v>
      </c>
      <c r="K871" s="70">
        <v>0.33799999999999997</v>
      </c>
      <c r="L871" s="68">
        <v>6</v>
      </c>
    </row>
    <row r="872" spans="1:12" x14ac:dyDescent="0.25">
      <c r="A872" s="53" t="str">
        <f t="shared" si="101"/>
        <v>2018JulMalaysian Ringgit</v>
      </c>
      <c r="B872" s="57">
        <f t="shared" si="102"/>
        <v>0</v>
      </c>
      <c r="C872" s="57">
        <f t="shared" si="103"/>
        <v>0</v>
      </c>
      <c r="D872" s="57">
        <f t="shared" si="104"/>
        <v>0</v>
      </c>
      <c r="E872" s="57">
        <f t="shared" si="105"/>
        <v>0</v>
      </c>
      <c r="F872" s="57">
        <f t="shared" si="106"/>
        <v>0</v>
      </c>
      <c r="G872" s="57">
        <f t="shared" si="107"/>
        <v>0</v>
      </c>
      <c r="H872" s="68">
        <v>2018</v>
      </c>
      <c r="I872" s="68" t="s">
        <v>56</v>
      </c>
      <c r="J872" s="68" t="s">
        <v>64</v>
      </c>
      <c r="K872" s="70">
        <v>0.33539999999999998</v>
      </c>
      <c r="L872" s="68">
        <v>7</v>
      </c>
    </row>
    <row r="873" spans="1:12" x14ac:dyDescent="0.25">
      <c r="A873" s="53" t="str">
        <f t="shared" si="101"/>
        <v>2018AugMalaysian Ringgit</v>
      </c>
      <c r="B873" s="57">
        <f t="shared" si="102"/>
        <v>0</v>
      </c>
      <c r="C873" s="57">
        <f t="shared" si="103"/>
        <v>0</v>
      </c>
      <c r="D873" s="57">
        <f t="shared" si="104"/>
        <v>0</v>
      </c>
      <c r="E873" s="57">
        <f t="shared" si="105"/>
        <v>0</v>
      </c>
      <c r="F873" s="57">
        <f t="shared" si="106"/>
        <v>0</v>
      </c>
      <c r="G873" s="57">
        <f t="shared" si="107"/>
        <v>0</v>
      </c>
      <c r="H873" s="68">
        <v>2018</v>
      </c>
      <c r="I873" s="68" t="s">
        <v>58</v>
      </c>
      <c r="J873" s="68" t="s">
        <v>64</v>
      </c>
      <c r="K873" s="70">
        <v>0.33299999999999996</v>
      </c>
      <c r="L873" s="68">
        <v>8</v>
      </c>
    </row>
    <row r="874" spans="1:12" x14ac:dyDescent="0.25">
      <c r="A874" s="53" t="str">
        <f t="shared" si="101"/>
        <v>2018SepMalaysian Ringgit</v>
      </c>
      <c r="B874" s="57">
        <f t="shared" si="102"/>
        <v>0</v>
      </c>
      <c r="C874" s="57">
        <f t="shared" si="103"/>
        <v>0</v>
      </c>
      <c r="D874" s="57">
        <f t="shared" si="104"/>
        <v>0</v>
      </c>
      <c r="E874" s="57">
        <f t="shared" si="105"/>
        <v>0</v>
      </c>
      <c r="F874" s="57">
        <f t="shared" si="106"/>
        <v>0</v>
      </c>
      <c r="G874" s="57">
        <f t="shared" si="107"/>
        <v>0</v>
      </c>
      <c r="H874" s="68">
        <v>2018</v>
      </c>
      <c r="I874" s="68" t="s">
        <v>60</v>
      </c>
      <c r="J874" s="68" t="s">
        <v>64</v>
      </c>
      <c r="K874" s="70">
        <v>0.33020000000000005</v>
      </c>
      <c r="L874" s="68">
        <v>9</v>
      </c>
    </row>
    <row r="875" spans="1:12" x14ac:dyDescent="0.25">
      <c r="A875" s="53" t="str">
        <f t="shared" si="101"/>
        <v>2018OctMalaysian Ringgit</v>
      </c>
      <c r="B875" s="57">
        <f t="shared" si="102"/>
        <v>0</v>
      </c>
      <c r="C875" s="57">
        <f t="shared" si="103"/>
        <v>0</v>
      </c>
      <c r="D875" s="57">
        <f t="shared" si="104"/>
        <v>0</v>
      </c>
      <c r="E875" s="57">
        <f t="shared" si="105"/>
        <v>0</v>
      </c>
      <c r="F875" s="57">
        <f t="shared" si="106"/>
        <v>0</v>
      </c>
      <c r="G875" s="57">
        <f t="shared" si="107"/>
        <v>0</v>
      </c>
      <c r="H875" s="68">
        <v>2018</v>
      </c>
      <c r="I875" s="68" t="s">
        <v>62</v>
      </c>
      <c r="J875" s="68" t="s">
        <v>64</v>
      </c>
      <c r="K875" s="70">
        <v>0.33149999999999996</v>
      </c>
      <c r="L875" s="68">
        <v>10</v>
      </c>
    </row>
    <row r="876" spans="1:12" x14ac:dyDescent="0.25">
      <c r="A876" s="53" t="str">
        <f t="shared" si="101"/>
        <v>2018NovMalaysian Ringgit</v>
      </c>
      <c r="B876" s="57">
        <f t="shared" si="102"/>
        <v>0</v>
      </c>
      <c r="C876" s="57">
        <f t="shared" si="103"/>
        <v>0</v>
      </c>
      <c r="D876" s="57">
        <f t="shared" si="104"/>
        <v>0</v>
      </c>
      <c r="E876" s="57">
        <f t="shared" si="105"/>
        <v>0</v>
      </c>
      <c r="F876" s="57">
        <f t="shared" si="106"/>
        <v>0</v>
      </c>
      <c r="G876" s="57">
        <f t="shared" si="107"/>
        <v>0</v>
      </c>
      <c r="H876" s="68">
        <v>2018</v>
      </c>
      <c r="I876" s="68" t="s">
        <v>65</v>
      </c>
      <c r="J876" s="68" t="s">
        <v>64</v>
      </c>
      <c r="K876" s="70">
        <v>0.32719999999999999</v>
      </c>
      <c r="L876" s="68">
        <v>11</v>
      </c>
    </row>
    <row r="877" spans="1:12" x14ac:dyDescent="0.25">
      <c r="A877" s="53" t="str">
        <f t="shared" si="101"/>
        <v>2018DecMalaysian Ringgit</v>
      </c>
      <c r="B877" s="57">
        <f t="shared" si="102"/>
        <v>0</v>
      </c>
      <c r="C877" s="57">
        <f t="shared" si="103"/>
        <v>0</v>
      </c>
      <c r="D877" s="57">
        <f t="shared" si="104"/>
        <v>0</v>
      </c>
      <c r="E877" s="57">
        <f t="shared" si="105"/>
        <v>0</v>
      </c>
      <c r="F877" s="57">
        <f t="shared" si="106"/>
        <v>0</v>
      </c>
      <c r="G877" s="57">
        <f t="shared" si="107"/>
        <v>0</v>
      </c>
      <c r="H877" s="68">
        <v>2018</v>
      </c>
      <c r="I877" s="68" t="s">
        <v>11</v>
      </c>
      <c r="J877" s="68" t="s">
        <v>64</v>
      </c>
      <c r="K877" s="70">
        <v>0.32979999999999998</v>
      </c>
      <c r="L877" s="68">
        <v>12</v>
      </c>
    </row>
    <row r="878" spans="1:12" x14ac:dyDescent="0.25">
      <c r="A878" s="53" t="str">
        <f t="shared" si="101"/>
        <v>2019JanMalaysian Ringgit</v>
      </c>
      <c r="B878" s="57">
        <f t="shared" si="102"/>
        <v>0</v>
      </c>
      <c r="C878" s="57">
        <f t="shared" si="103"/>
        <v>0</v>
      </c>
      <c r="D878" s="57">
        <f t="shared" si="104"/>
        <v>0</v>
      </c>
      <c r="E878" s="57">
        <f t="shared" si="105"/>
        <v>0</v>
      </c>
      <c r="F878" s="57">
        <f t="shared" si="106"/>
        <v>0</v>
      </c>
      <c r="G878" s="57">
        <f t="shared" si="107"/>
        <v>0</v>
      </c>
      <c r="H878" s="68">
        <v>2019</v>
      </c>
      <c r="I878" s="68" t="s">
        <v>8</v>
      </c>
      <c r="J878" s="68" t="s">
        <v>64</v>
      </c>
      <c r="K878" s="70">
        <v>0.32929999999999998</v>
      </c>
      <c r="L878" s="68">
        <v>1</v>
      </c>
    </row>
    <row r="879" spans="1:12" x14ac:dyDescent="0.25">
      <c r="A879" s="53" t="str">
        <f t="shared" si="101"/>
        <v>2019FebMalaysian Ringgit</v>
      </c>
      <c r="B879" s="57">
        <f t="shared" si="102"/>
        <v>0</v>
      </c>
      <c r="C879" s="57">
        <f t="shared" si="103"/>
        <v>0</v>
      </c>
      <c r="D879" s="57">
        <f t="shared" si="104"/>
        <v>0</v>
      </c>
      <c r="E879" s="57">
        <f t="shared" si="105"/>
        <v>0</v>
      </c>
      <c r="F879" s="57">
        <f t="shared" si="106"/>
        <v>0</v>
      </c>
      <c r="G879" s="57">
        <f t="shared" si="107"/>
        <v>0</v>
      </c>
      <c r="H879" s="68">
        <v>2019</v>
      </c>
      <c r="I879" s="68" t="s">
        <v>36</v>
      </c>
      <c r="J879" s="68" t="s">
        <v>64</v>
      </c>
      <c r="K879" s="70">
        <v>0.33130000000000004</v>
      </c>
      <c r="L879" s="68">
        <v>2</v>
      </c>
    </row>
    <row r="880" spans="1:12" x14ac:dyDescent="0.25">
      <c r="A880" s="53" t="str">
        <f t="shared" si="101"/>
        <v>2019MarMalaysian Ringgit</v>
      </c>
      <c r="B880" s="57">
        <f t="shared" si="102"/>
        <v>0</v>
      </c>
      <c r="C880" s="57">
        <f t="shared" si="103"/>
        <v>0</v>
      </c>
      <c r="D880" s="57">
        <f t="shared" si="104"/>
        <v>0</v>
      </c>
      <c r="E880" s="57">
        <f t="shared" si="105"/>
        <v>0</v>
      </c>
      <c r="F880" s="57">
        <f t="shared" si="106"/>
        <v>0</v>
      </c>
      <c r="G880" s="57">
        <f t="shared" si="107"/>
        <v>0</v>
      </c>
      <c r="H880" s="68">
        <v>2019</v>
      </c>
      <c r="I880" s="68" t="s">
        <v>40</v>
      </c>
      <c r="J880" s="68" t="s">
        <v>64</v>
      </c>
      <c r="K880" s="70">
        <v>0.3322</v>
      </c>
      <c r="L880" s="68">
        <v>3</v>
      </c>
    </row>
    <row r="881" spans="1:12" x14ac:dyDescent="0.25">
      <c r="A881" s="53" t="str">
        <f t="shared" si="101"/>
        <v>2019AprMalaysian Ringgit</v>
      </c>
      <c r="B881" s="57">
        <f t="shared" si="102"/>
        <v>0</v>
      </c>
      <c r="C881" s="57">
        <f t="shared" si="103"/>
        <v>0</v>
      </c>
      <c r="D881" s="57">
        <f t="shared" si="104"/>
        <v>0</v>
      </c>
      <c r="E881" s="57">
        <f t="shared" si="105"/>
        <v>0</v>
      </c>
      <c r="F881" s="57">
        <f t="shared" si="106"/>
        <v>0</v>
      </c>
      <c r="G881" s="57">
        <f t="shared" si="107"/>
        <v>0</v>
      </c>
      <c r="H881" s="68">
        <v>2019</v>
      </c>
      <c r="I881" s="68" t="s">
        <v>44</v>
      </c>
      <c r="J881" s="68" t="s">
        <v>64</v>
      </c>
      <c r="K881" s="70">
        <v>0.32929999999999998</v>
      </c>
      <c r="L881" s="68">
        <v>4</v>
      </c>
    </row>
    <row r="882" spans="1:12" x14ac:dyDescent="0.25">
      <c r="A882" s="53" t="str">
        <f t="shared" si="101"/>
        <v>2019MayMalaysian Ringgit</v>
      </c>
      <c r="B882" s="57">
        <f t="shared" si="102"/>
        <v>0</v>
      </c>
      <c r="C882" s="57">
        <f t="shared" si="103"/>
        <v>0</v>
      </c>
      <c r="D882" s="57">
        <f t="shared" si="104"/>
        <v>0</v>
      </c>
      <c r="E882" s="57">
        <f t="shared" si="105"/>
        <v>0</v>
      </c>
      <c r="F882" s="57">
        <f t="shared" si="106"/>
        <v>0</v>
      </c>
      <c r="G882" s="57">
        <f t="shared" si="107"/>
        <v>0</v>
      </c>
      <c r="H882" s="68">
        <v>2019</v>
      </c>
      <c r="I882" s="68" t="s">
        <v>48</v>
      </c>
      <c r="J882" s="68" t="s">
        <v>64</v>
      </c>
      <c r="K882" s="70">
        <v>0.32850000000000001</v>
      </c>
      <c r="L882" s="68">
        <v>5</v>
      </c>
    </row>
    <row r="883" spans="1:12" x14ac:dyDescent="0.25">
      <c r="A883" s="53" t="str">
        <f t="shared" si="101"/>
        <v>2019JunMalaysian Ringgit</v>
      </c>
      <c r="B883" s="57">
        <f t="shared" si="102"/>
        <v>0</v>
      </c>
      <c r="C883" s="57">
        <f t="shared" si="103"/>
        <v>0</v>
      </c>
      <c r="D883" s="57">
        <f t="shared" si="104"/>
        <v>0</v>
      </c>
      <c r="E883" s="57">
        <f t="shared" si="105"/>
        <v>0</v>
      </c>
      <c r="F883" s="57">
        <f t="shared" si="106"/>
        <v>0</v>
      </c>
      <c r="G883" s="57">
        <f t="shared" si="107"/>
        <v>0</v>
      </c>
      <c r="H883" s="68">
        <v>2019</v>
      </c>
      <c r="I883" s="68" t="s">
        <v>52</v>
      </c>
      <c r="J883" s="68" t="s">
        <v>64</v>
      </c>
      <c r="K883" s="70">
        <v>0.32679999999999998</v>
      </c>
      <c r="L883" s="68">
        <v>6</v>
      </c>
    </row>
    <row r="884" spans="1:12" x14ac:dyDescent="0.25">
      <c r="A884" s="53" t="str">
        <f t="shared" si="101"/>
        <v>2019JulMalaysian Ringgit</v>
      </c>
      <c r="B884" s="57">
        <f t="shared" si="102"/>
        <v>0</v>
      </c>
      <c r="C884" s="57">
        <f t="shared" si="103"/>
        <v>0</v>
      </c>
      <c r="D884" s="57">
        <f t="shared" si="104"/>
        <v>0</v>
      </c>
      <c r="E884" s="57">
        <f t="shared" si="105"/>
        <v>0</v>
      </c>
      <c r="F884" s="57">
        <f t="shared" si="106"/>
        <v>0</v>
      </c>
      <c r="G884" s="57">
        <f t="shared" si="107"/>
        <v>0</v>
      </c>
      <c r="H884" s="68">
        <v>2019</v>
      </c>
      <c r="I884" s="68" t="s">
        <v>56</v>
      </c>
      <c r="J884" s="68" t="s">
        <v>64</v>
      </c>
      <c r="K884" s="70">
        <v>0.33179999999999998</v>
      </c>
      <c r="L884" s="68">
        <v>7</v>
      </c>
    </row>
    <row r="885" spans="1:12" x14ac:dyDescent="0.25">
      <c r="A885" s="53" t="str">
        <f t="shared" si="101"/>
        <v>2019AugMalaysian Ringgit</v>
      </c>
      <c r="B885" s="57">
        <f t="shared" si="102"/>
        <v>0</v>
      </c>
      <c r="C885" s="57">
        <f t="shared" si="103"/>
        <v>0</v>
      </c>
      <c r="D885" s="57">
        <f t="shared" si="104"/>
        <v>0</v>
      </c>
      <c r="E885" s="57">
        <f t="shared" si="105"/>
        <v>0</v>
      </c>
      <c r="F885" s="57">
        <f t="shared" si="106"/>
        <v>0</v>
      </c>
      <c r="G885" s="57">
        <f t="shared" si="107"/>
        <v>0</v>
      </c>
      <c r="H885" s="68">
        <v>2019</v>
      </c>
      <c r="I885" s="68" t="s">
        <v>58</v>
      </c>
      <c r="J885" s="68" t="s">
        <v>64</v>
      </c>
      <c r="K885" s="70">
        <v>0.32890000000000003</v>
      </c>
      <c r="L885" s="68">
        <v>8</v>
      </c>
    </row>
    <row r="886" spans="1:12" x14ac:dyDescent="0.25">
      <c r="A886" s="53" t="str">
        <f t="shared" si="101"/>
        <v>2019SepMalaysian Ringgit</v>
      </c>
      <c r="B886" s="57">
        <f t="shared" si="102"/>
        <v>0</v>
      </c>
      <c r="C886" s="57">
        <f t="shared" si="103"/>
        <v>0</v>
      </c>
      <c r="D886" s="57">
        <f t="shared" si="104"/>
        <v>0</v>
      </c>
      <c r="E886" s="57">
        <f t="shared" si="105"/>
        <v>0</v>
      </c>
      <c r="F886" s="57">
        <f t="shared" si="106"/>
        <v>0</v>
      </c>
      <c r="G886" s="57">
        <f t="shared" si="107"/>
        <v>0</v>
      </c>
      <c r="H886" s="68">
        <v>2019</v>
      </c>
      <c r="I886" s="68" t="s">
        <v>60</v>
      </c>
      <c r="J886" s="68" t="s">
        <v>64</v>
      </c>
      <c r="K886" s="70">
        <v>0.32990000000000003</v>
      </c>
      <c r="L886" s="68">
        <v>9</v>
      </c>
    </row>
    <row r="887" spans="1:12" x14ac:dyDescent="0.25">
      <c r="A887" s="53" t="str">
        <f t="shared" si="101"/>
        <v>2019OctMalaysian Ringgit</v>
      </c>
      <c r="B887" s="57">
        <f t="shared" si="102"/>
        <v>0</v>
      </c>
      <c r="C887" s="57">
        <f t="shared" si="103"/>
        <v>0</v>
      </c>
      <c r="D887" s="57">
        <f t="shared" si="104"/>
        <v>0</v>
      </c>
      <c r="E887" s="57">
        <f t="shared" si="105"/>
        <v>0</v>
      </c>
      <c r="F887" s="57">
        <f t="shared" si="106"/>
        <v>0</v>
      </c>
      <c r="G887" s="57">
        <f t="shared" si="107"/>
        <v>0</v>
      </c>
      <c r="H887" s="68">
        <v>2019</v>
      </c>
      <c r="I887" s="68" t="s">
        <v>62</v>
      </c>
      <c r="J887" s="68" t="s">
        <v>64</v>
      </c>
      <c r="K887" s="70">
        <v>0.32569999999999999</v>
      </c>
      <c r="L887" s="68">
        <v>10</v>
      </c>
    </row>
    <row r="888" spans="1:12" x14ac:dyDescent="0.25">
      <c r="A888" s="53" t="str">
        <f t="shared" si="101"/>
        <v>2019NovMalaysian Ringgit</v>
      </c>
      <c r="B888" s="57">
        <f t="shared" si="102"/>
        <v>0</v>
      </c>
      <c r="C888" s="57">
        <f t="shared" si="103"/>
        <v>0</v>
      </c>
      <c r="D888" s="57">
        <f t="shared" si="104"/>
        <v>0</v>
      </c>
      <c r="E888" s="57">
        <f t="shared" si="105"/>
        <v>0</v>
      </c>
      <c r="F888" s="57">
        <f t="shared" si="106"/>
        <v>0</v>
      </c>
      <c r="G888" s="57">
        <f t="shared" si="107"/>
        <v>0</v>
      </c>
      <c r="H888" s="68">
        <v>2019</v>
      </c>
      <c r="I888" s="68" t="s">
        <v>65</v>
      </c>
      <c r="J888" s="68" t="s">
        <v>64</v>
      </c>
      <c r="K888" s="70">
        <v>0.32750000000000001</v>
      </c>
      <c r="L888" s="68">
        <v>11</v>
      </c>
    </row>
    <row r="889" spans="1:12" x14ac:dyDescent="0.25">
      <c r="A889" s="53" t="str">
        <f t="shared" si="101"/>
        <v>2019DecMalaysian Ringgit</v>
      </c>
      <c r="B889" s="57">
        <f t="shared" si="102"/>
        <v>0</v>
      </c>
      <c r="C889" s="57">
        <f t="shared" si="103"/>
        <v>0</v>
      </c>
      <c r="D889" s="57">
        <f t="shared" si="104"/>
        <v>0</v>
      </c>
      <c r="E889" s="57">
        <f t="shared" si="105"/>
        <v>0</v>
      </c>
      <c r="F889" s="57">
        <f t="shared" si="106"/>
        <v>0</v>
      </c>
      <c r="G889" s="57">
        <f t="shared" si="107"/>
        <v>0</v>
      </c>
      <c r="H889" s="68">
        <v>2019</v>
      </c>
      <c r="I889" s="68" t="s">
        <v>11</v>
      </c>
      <c r="J889" s="68" t="s">
        <v>64</v>
      </c>
      <c r="K889" s="70">
        <v>0.32919999999999999</v>
      </c>
      <c r="L889" s="68">
        <v>12</v>
      </c>
    </row>
    <row r="890" spans="1:12" x14ac:dyDescent="0.25">
      <c r="A890" s="53" t="str">
        <f t="shared" si="101"/>
        <v>2020JanMalaysian Ringgit</v>
      </c>
      <c r="B890" s="57">
        <f t="shared" si="102"/>
        <v>0</v>
      </c>
      <c r="C890" s="57">
        <f t="shared" si="103"/>
        <v>0</v>
      </c>
      <c r="D890" s="57">
        <f t="shared" si="104"/>
        <v>0</v>
      </c>
      <c r="E890" s="57">
        <f t="shared" si="105"/>
        <v>0</v>
      </c>
      <c r="F890" s="57">
        <f t="shared" si="106"/>
        <v>0</v>
      </c>
      <c r="G890" s="57">
        <f t="shared" si="107"/>
        <v>0</v>
      </c>
      <c r="H890" s="68">
        <v>2020</v>
      </c>
      <c r="I890" s="68" t="s">
        <v>8</v>
      </c>
      <c r="J890" s="68" t="s">
        <v>64</v>
      </c>
      <c r="K890" s="74">
        <v>0.33310000000000001</v>
      </c>
      <c r="L890" s="68">
        <v>1</v>
      </c>
    </row>
    <row r="891" spans="1:12" x14ac:dyDescent="0.25">
      <c r="A891" s="53" t="str">
        <f t="shared" si="101"/>
        <v>2020FebMalaysian Ringgit</v>
      </c>
      <c r="B891" s="57">
        <f t="shared" si="102"/>
        <v>0</v>
      </c>
      <c r="C891" s="57">
        <f t="shared" si="103"/>
        <v>0</v>
      </c>
      <c r="D891" s="57">
        <f t="shared" si="104"/>
        <v>0</v>
      </c>
      <c r="E891" s="57">
        <f t="shared" si="105"/>
        <v>0</v>
      </c>
      <c r="F891" s="57">
        <f t="shared" si="106"/>
        <v>0</v>
      </c>
      <c r="G891" s="57">
        <f t="shared" si="107"/>
        <v>0</v>
      </c>
      <c r="H891" s="68">
        <v>2020</v>
      </c>
      <c r="I891" s="68" t="s">
        <v>36</v>
      </c>
      <c r="J891" s="68" t="s">
        <v>64</v>
      </c>
      <c r="K891" s="74">
        <v>0.33069999999999999</v>
      </c>
      <c r="L891" s="68">
        <v>2</v>
      </c>
    </row>
    <row r="892" spans="1:12" x14ac:dyDescent="0.25">
      <c r="A892" s="53" t="str">
        <f t="shared" si="101"/>
        <v>2020MarMalaysian Ringgit</v>
      </c>
      <c r="B892" s="57">
        <f t="shared" si="102"/>
        <v>0</v>
      </c>
      <c r="C892" s="57">
        <f t="shared" si="103"/>
        <v>0</v>
      </c>
      <c r="D892" s="57">
        <f t="shared" si="104"/>
        <v>0</v>
      </c>
      <c r="E892" s="57">
        <f t="shared" si="105"/>
        <v>0</v>
      </c>
      <c r="F892" s="57">
        <f t="shared" si="106"/>
        <v>0</v>
      </c>
      <c r="G892" s="57">
        <f t="shared" si="107"/>
        <v>0</v>
      </c>
      <c r="H892" s="68">
        <v>2020</v>
      </c>
      <c r="I892" s="68" t="s">
        <v>40</v>
      </c>
      <c r="J892" s="68" t="s">
        <v>64</v>
      </c>
      <c r="K892" s="74">
        <v>0.33110000000000001</v>
      </c>
      <c r="L892" s="68">
        <v>3</v>
      </c>
    </row>
    <row r="893" spans="1:12" x14ac:dyDescent="0.25">
      <c r="A893" s="53" t="str">
        <f t="shared" si="101"/>
        <v>2020AprMalaysian Ringgit</v>
      </c>
      <c r="B893" s="57">
        <f t="shared" si="102"/>
        <v>0</v>
      </c>
      <c r="C893" s="57">
        <f t="shared" si="103"/>
        <v>0</v>
      </c>
      <c r="D893" s="57">
        <f t="shared" si="104"/>
        <v>0</v>
      </c>
      <c r="E893" s="57">
        <f t="shared" si="105"/>
        <v>0</v>
      </c>
      <c r="F893" s="57">
        <f t="shared" si="106"/>
        <v>0</v>
      </c>
      <c r="G893" s="57">
        <f t="shared" si="107"/>
        <v>0</v>
      </c>
      <c r="H893" s="68">
        <v>2020</v>
      </c>
      <c r="I893" s="68" t="s">
        <v>44</v>
      </c>
      <c r="J893" s="68" t="s">
        <v>64</v>
      </c>
      <c r="K893" s="74">
        <v>0.3261</v>
      </c>
      <c r="L893" s="68">
        <v>4</v>
      </c>
    </row>
    <row r="894" spans="1:12" x14ac:dyDescent="0.25">
      <c r="A894" s="53" t="str">
        <f t="shared" si="101"/>
        <v>2020MayMalaysian Ringgit</v>
      </c>
      <c r="B894" s="57">
        <f t="shared" si="102"/>
        <v>0</v>
      </c>
      <c r="C894" s="57">
        <f t="shared" si="103"/>
        <v>0</v>
      </c>
      <c r="D894" s="57">
        <f t="shared" si="104"/>
        <v>0</v>
      </c>
      <c r="E894" s="57">
        <f t="shared" si="105"/>
        <v>0</v>
      </c>
      <c r="F894" s="57">
        <f t="shared" si="106"/>
        <v>0</v>
      </c>
      <c r="G894" s="57">
        <f t="shared" si="107"/>
        <v>0</v>
      </c>
      <c r="H894" s="68">
        <v>2020</v>
      </c>
      <c r="I894" s="68" t="s">
        <v>48</v>
      </c>
      <c r="J894" s="68" t="s">
        <v>64</v>
      </c>
      <c r="K894" s="70">
        <v>0.32520000000000004</v>
      </c>
      <c r="L894" s="68">
        <v>5</v>
      </c>
    </row>
    <row r="895" spans="1:12" x14ac:dyDescent="0.25">
      <c r="A895" s="53" t="str">
        <f t="shared" si="101"/>
        <v>2020JunMalaysian Ringgit</v>
      </c>
      <c r="B895" s="57">
        <f t="shared" si="102"/>
        <v>0</v>
      </c>
      <c r="C895" s="57">
        <f t="shared" si="103"/>
        <v>0</v>
      </c>
      <c r="D895" s="57">
        <f t="shared" si="104"/>
        <v>0</v>
      </c>
      <c r="E895" s="57">
        <f t="shared" si="105"/>
        <v>0</v>
      </c>
      <c r="F895" s="57">
        <f t="shared" si="106"/>
        <v>0</v>
      </c>
      <c r="G895" s="57">
        <f t="shared" si="107"/>
        <v>0</v>
      </c>
      <c r="H895" s="68">
        <v>2020</v>
      </c>
      <c r="I895" s="68" t="s">
        <v>52</v>
      </c>
      <c r="J895" s="68" t="s">
        <v>64</v>
      </c>
      <c r="K895" s="74">
        <v>0.32549999999999996</v>
      </c>
      <c r="L895" s="68">
        <v>6</v>
      </c>
    </row>
    <row r="896" spans="1:12" x14ac:dyDescent="0.25">
      <c r="A896" s="53" t="str">
        <f t="shared" si="101"/>
        <v>2020JulMalaysian Ringgit</v>
      </c>
      <c r="B896" s="57">
        <f t="shared" si="102"/>
        <v>0</v>
      </c>
      <c r="C896" s="57">
        <f t="shared" si="103"/>
        <v>0</v>
      </c>
      <c r="D896" s="57">
        <f t="shared" si="104"/>
        <v>0</v>
      </c>
      <c r="E896" s="57">
        <f t="shared" si="105"/>
        <v>0</v>
      </c>
      <c r="F896" s="57">
        <f t="shared" si="106"/>
        <v>0</v>
      </c>
      <c r="G896" s="57">
        <f t="shared" si="107"/>
        <v>0</v>
      </c>
      <c r="H896" s="68">
        <v>2020</v>
      </c>
      <c r="I896" s="68" t="s">
        <v>56</v>
      </c>
      <c r="J896" s="68" t="s">
        <v>64</v>
      </c>
      <c r="K896" s="70">
        <v>0.32409999999999994</v>
      </c>
      <c r="L896" s="68">
        <v>7</v>
      </c>
    </row>
    <row r="897" spans="1:12" x14ac:dyDescent="0.25">
      <c r="A897" s="53" t="str">
        <f t="shared" si="101"/>
        <v>2020AugMalaysian Ringgit</v>
      </c>
      <c r="B897" s="57">
        <f t="shared" si="102"/>
        <v>0</v>
      </c>
      <c r="C897" s="57">
        <f t="shared" si="103"/>
        <v>0</v>
      </c>
      <c r="D897" s="57">
        <f t="shared" si="104"/>
        <v>0</v>
      </c>
      <c r="E897" s="57">
        <f t="shared" si="105"/>
        <v>0</v>
      </c>
      <c r="F897" s="57">
        <f t="shared" si="106"/>
        <v>0</v>
      </c>
      <c r="G897" s="57">
        <f t="shared" si="107"/>
        <v>0</v>
      </c>
      <c r="H897" s="68">
        <v>2020</v>
      </c>
      <c r="I897" s="68" t="s">
        <v>58</v>
      </c>
      <c r="J897" s="68" t="s">
        <v>64</v>
      </c>
      <c r="K897" s="70">
        <v>0.32600000000000001</v>
      </c>
      <c r="L897" s="68">
        <v>8</v>
      </c>
    </row>
    <row r="898" spans="1:12" x14ac:dyDescent="0.25">
      <c r="A898" s="53" t="str">
        <f t="shared" ref="A898:A961" si="108">CONCATENATE(H898,I898,J898)</f>
        <v>2020SepMalaysian Ringgit</v>
      </c>
      <c r="B898" s="57">
        <f t="shared" ref="B898:B961" si="109">IF($N$8=A898,1,0)</f>
        <v>0</v>
      </c>
      <c r="C898" s="57">
        <f t="shared" si="103"/>
        <v>0</v>
      </c>
      <c r="D898" s="57">
        <f t="shared" si="104"/>
        <v>0</v>
      </c>
      <c r="E898" s="57">
        <f t="shared" si="105"/>
        <v>0</v>
      </c>
      <c r="F898" s="57">
        <f t="shared" si="106"/>
        <v>0</v>
      </c>
      <c r="G898" s="57">
        <f t="shared" si="107"/>
        <v>0</v>
      </c>
      <c r="H898" s="68">
        <v>2020</v>
      </c>
      <c r="I898" s="68" t="s">
        <v>60</v>
      </c>
      <c r="J898" s="68" t="s">
        <v>64</v>
      </c>
      <c r="K898" s="70">
        <v>0.32919999999999999</v>
      </c>
      <c r="L898" s="68">
        <v>9</v>
      </c>
    </row>
    <row r="899" spans="1:12" x14ac:dyDescent="0.25">
      <c r="A899" s="53" t="str">
        <f t="shared" si="108"/>
        <v>2020OctMalaysian Ringgit</v>
      </c>
      <c r="B899" s="57">
        <f t="shared" si="109"/>
        <v>0</v>
      </c>
      <c r="C899" s="57">
        <f t="shared" si="103"/>
        <v>0</v>
      </c>
      <c r="D899" s="57">
        <f t="shared" si="104"/>
        <v>0</v>
      </c>
      <c r="E899" s="57">
        <f t="shared" si="105"/>
        <v>0</v>
      </c>
      <c r="F899" s="57">
        <f t="shared" si="106"/>
        <v>0</v>
      </c>
      <c r="G899" s="57">
        <f t="shared" si="107"/>
        <v>0</v>
      </c>
      <c r="H899" s="68">
        <v>2020</v>
      </c>
      <c r="I899" s="68" t="s">
        <v>62</v>
      </c>
      <c r="J899" s="68" t="s">
        <v>64</v>
      </c>
      <c r="K899" s="70">
        <v>0.32799999999999996</v>
      </c>
      <c r="L899" s="68">
        <v>10</v>
      </c>
    </row>
    <row r="900" spans="1:12" x14ac:dyDescent="0.25">
      <c r="A900" s="53" t="str">
        <f t="shared" si="108"/>
        <v>2020NovMalaysian Ringgit</v>
      </c>
      <c r="B900" s="57">
        <f t="shared" si="109"/>
        <v>0</v>
      </c>
      <c r="C900" s="57">
        <f t="shared" ref="C900:C963" si="110">IF(A900=$N$10,1,0)</f>
        <v>0</v>
      </c>
      <c r="D900" s="57">
        <f t="shared" ref="D900:D963" si="111">SUM(B900:C900)</f>
        <v>0</v>
      </c>
      <c r="E900" s="57">
        <f t="shared" ref="E900:E963" si="112">IF(SUM(D900,E899)=1,1,0)</f>
        <v>0</v>
      </c>
      <c r="F900" s="57">
        <f t="shared" ref="F900:F963" si="113">MAX(D900:E900)</f>
        <v>0</v>
      </c>
      <c r="G900" s="57">
        <f t="shared" ref="G900:G963" si="114">IF(AND(F900=1,F899=1),G899+F900,F900)</f>
        <v>0</v>
      </c>
      <c r="H900" s="68">
        <v>2020</v>
      </c>
      <c r="I900" s="68" t="s">
        <v>65</v>
      </c>
      <c r="J900" s="68" t="s">
        <v>64</v>
      </c>
      <c r="K900" s="70">
        <v>0.3286</v>
      </c>
      <c r="L900" s="68">
        <v>11</v>
      </c>
    </row>
    <row r="901" spans="1:12" x14ac:dyDescent="0.25">
      <c r="A901" s="53" t="str">
        <f t="shared" si="108"/>
        <v>2020DecMalaysian Ringgit</v>
      </c>
      <c r="B901" s="57">
        <f t="shared" si="109"/>
        <v>0</v>
      </c>
      <c r="C901" s="57">
        <f t="shared" si="110"/>
        <v>0</v>
      </c>
      <c r="D901" s="57">
        <f t="shared" si="111"/>
        <v>0</v>
      </c>
      <c r="E901" s="57">
        <f t="shared" si="112"/>
        <v>0</v>
      </c>
      <c r="F901" s="57">
        <f t="shared" si="113"/>
        <v>0</v>
      </c>
      <c r="G901" s="57">
        <f t="shared" si="114"/>
        <v>0</v>
      </c>
      <c r="H901" s="68">
        <v>2020</v>
      </c>
      <c r="I901" s="68" t="s">
        <v>11</v>
      </c>
      <c r="J901" s="68" t="s">
        <v>64</v>
      </c>
      <c r="K901" s="70">
        <v>0.32939999999999997</v>
      </c>
      <c r="L901" s="68">
        <v>12</v>
      </c>
    </row>
    <row r="902" spans="1:12" x14ac:dyDescent="0.25">
      <c r="A902" s="53" t="str">
        <f t="shared" si="108"/>
        <v>2021JanMalaysian Ringgit</v>
      </c>
      <c r="B902" s="57">
        <f t="shared" si="109"/>
        <v>0</v>
      </c>
      <c r="C902" s="57">
        <f t="shared" si="110"/>
        <v>0</v>
      </c>
      <c r="D902" s="57">
        <f t="shared" si="111"/>
        <v>0</v>
      </c>
      <c r="E902" s="57">
        <f t="shared" si="112"/>
        <v>0</v>
      </c>
      <c r="F902" s="57">
        <f t="shared" si="113"/>
        <v>0</v>
      </c>
      <c r="G902" s="57">
        <f t="shared" si="114"/>
        <v>0</v>
      </c>
      <c r="H902" s="68">
        <v>2021</v>
      </c>
      <c r="I902" s="68" t="s">
        <v>8</v>
      </c>
      <c r="J902" s="68" t="s">
        <v>64</v>
      </c>
      <c r="K902" s="75">
        <v>0.32840000000000003</v>
      </c>
      <c r="L902" s="68">
        <v>1</v>
      </c>
    </row>
    <row r="903" spans="1:12" x14ac:dyDescent="0.25">
      <c r="A903" s="53" t="str">
        <f t="shared" si="108"/>
        <v>2021FebMalaysian Ringgit</v>
      </c>
      <c r="B903" s="57">
        <f t="shared" si="109"/>
        <v>0</v>
      </c>
      <c r="C903" s="57">
        <f t="shared" si="110"/>
        <v>0</v>
      </c>
      <c r="D903" s="57">
        <f t="shared" si="111"/>
        <v>0</v>
      </c>
      <c r="E903" s="57">
        <f t="shared" si="112"/>
        <v>0</v>
      </c>
      <c r="F903" s="57">
        <f t="shared" si="113"/>
        <v>0</v>
      </c>
      <c r="G903" s="57">
        <f t="shared" si="114"/>
        <v>0</v>
      </c>
      <c r="H903" s="68">
        <v>2021</v>
      </c>
      <c r="I903" s="68" t="s">
        <v>36</v>
      </c>
      <c r="J903" s="68" t="s">
        <v>64</v>
      </c>
      <c r="K903" s="75">
        <v>0.32789999999999997</v>
      </c>
      <c r="L903" s="68">
        <v>2</v>
      </c>
    </row>
    <row r="904" spans="1:12" x14ac:dyDescent="0.25">
      <c r="A904" s="53" t="str">
        <f t="shared" si="108"/>
        <v>2021MarMalaysian Ringgit</v>
      </c>
      <c r="B904" s="57">
        <f t="shared" si="109"/>
        <v>0</v>
      </c>
      <c r="C904" s="57">
        <f t="shared" si="110"/>
        <v>0</v>
      </c>
      <c r="D904" s="57">
        <f t="shared" si="111"/>
        <v>0</v>
      </c>
      <c r="E904" s="57">
        <f t="shared" si="112"/>
        <v>0</v>
      </c>
      <c r="F904" s="57">
        <f t="shared" si="113"/>
        <v>0</v>
      </c>
      <c r="G904" s="57">
        <f t="shared" si="114"/>
        <v>0</v>
      </c>
      <c r="H904" s="68">
        <v>2021</v>
      </c>
      <c r="I904" s="68" t="s">
        <v>40</v>
      </c>
      <c r="J904" s="68" t="s">
        <v>64</v>
      </c>
      <c r="K904" s="75">
        <v>0.32390000000000002</v>
      </c>
      <c r="L904" s="68">
        <v>3</v>
      </c>
    </row>
    <row r="905" spans="1:12" x14ac:dyDescent="0.25">
      <c r="A905" s="53" t="str">
        <f t="shared" si="108"/>
        <v>2021AprMalaysian Ringgit</v>
      </c>
      <c r="B905" s="57">
        <f t="shared" si="109"/>
        <v>0</v>
      </c>
      <c r="C905" s="57">
        <f t="shared" si="110"/>
        <v>0</v>
      </c>
      <c r="D905" s="57">
        <f t="shared" si="111"/>
        <v>0</v>
      </c>
      <c r="E905" s="57">
        <f t="shared" si="112"/>
        <v>0</v>
      </c>
      <c r="F905" s="57">
        <f t="shared" si="113"/>
        <v>0</v>
      </c>
      <c r="G905" s="57">
        <f t="shared" si="114"/>
        <v>0</v>
      </c>
      <c r="H905" s="68">
        <v>2021</v>
      </c>
      <c r="I905" s="68" t="s">
        <v>44</v>
      </c>
      <c r="J905" s="68" t="s">
        <v>64</v>
      </c>
      <c r="K905" s="75">
        <v>0.3231</v>
      </c>
      <c r="L905" s="68">
        <v>4</v>
      </c>
    </row>
    <row r="906" spans="1:12" x14ac:dyDescent="0.25">
      <c r="A906" s="53" t="str">
        <f t="shared" si="108"/>
        <v>2021MayMalaysian Ringgit</v>
      </c>
      <c r="B906" s="57">
        <f t="shared" si="109"/>
        <v>0</v>
      </c>
      <c r="C906" s="57">
        <f t="shared" si="110"/>
        <v>0</v>
      </c>
      <c r="D906" s="57">
        <f t="shared" si="111"/>
        <v>0</v>
      </c>
      <c r="E906" s="57">
        <f t="shared" si="112"/>
        <v>0</v>
      </c>
      <c r="F906" s="57">
        <f t="shared" si="113"/>
        <v>0</v>
      </c>
      <c r="G906" s="57">
        <f t="shared" si="114"/>
        <v>0</v>
      </c>
      <c r="H906" s="68">
        <v>2021</v>
      </c>
      <c r="I906" s="68" t="s">
        <v>48</v>
      </c>
      <c r="J906" s="68" t="s">
        <v>64</v>
      </c>
      <c r="K906" s="75">
        <v>0.31969999999999998</v>
      </c>
      <c r="L906" s="68">
        <v>5</v>
      </c>
    </row>
    <row r="907" spans="1:12" x14ac:dyDescent="0.25">
      <c r="A907" s="53" t="str">
        <f t="shared" si="108"/>
        <v>2021JunMalaysian Ringgit</v>
      </c>
      <c r="B907" s="57">
        <f t="shared" si="109"/>
        <v>0</v>
      </c>
      <c r="C907" s="57">
        <f t="shared" si="110"/>
        <v>0</v>
      </c>
      <c r="D907" s="57">
        <f t="shared" si="111"/>
        <v>0</v>
      </c>
      <c r="E907" s="57">
        <f t="shared" si="112"/>
        <v>0</v>
      </c>
      <c r="F907" s="57">
        <f t="shared" si="113"/>
        <v>0</v>
      </c>
      <c r="G907" s="57">
        <f t="shared" si="114"/>
        <v>0</v>
      </c>
      <c r="H907" s="68">
        <v>2021</v>
      </c>
      <c r="I907" s="68" t="s">
        <v>52</v>
      </c>
      <c r="J907" s="68" t="s">
        <v>64</v>
      </c>
      <c r="K907" s="75">
        <v>0.3236</v>
      </c>
      <c r="L907" s="68">
        <v>6</v>
      </c>
    </row>
    <row r="908" spans="1:12" x14ac:dyDescent="0.25">
      <c r="A908" s="53" t="str">
        <f t="shared" si="108"/>
        <v>2021JulMalaysian Ringgit</v>
      </c>
      <c r="B908" s="57">
        <f t="shared" si="109"/>
        <v>0</v>
      </c>
      <c r="C908" s="57">
        <f t="shared" si="110"/>
        <v>0</v>
      </c>
      <c r="D908" s="57">
        <f t="shared" si="111"/>
        <v>0</v>
      </c>
      <c r="E908" s="57">
        <f t="shared" si="112"/>
        <v>0</v>
      </c>
      <c r="F908" s="57">
        <f t="shared" si="113"/>
        <v>0</v>
      </c>
      <c r="G908" s="57">
        <f t="shared" si="114"/>
        <v>0</v>
      </c>
      <c r="H908" s="68">
        <v>2021</v>
      </c>
      <c r="I908" s="68" t="s">
        <v>56</v>
      </c>
      <c r="J908" s="68" t="s">
        <v>64</v>
      </c>
      <c r="K908" s="74">
        <v>0.31989999999999996</v>
      </c>
      <c r="L908" s="68">
        <v>7</v>
      </c>
    </row>
    <row r="909" spans="1:12" x14ac:dyDescent="0.25">
      <c r="A909" s="53" t="str">
        <f t="shared" si="108"/>
        <v>2021AugMalaysian Ringgit</v>
      </c>
      <c r="B909" s="57">
        <f t="shared" si="109"/>
        <v>0</v>
      </c>
      <c r="C909" s="57">
        <f t="shared" si="110"/>
        <v>0</v>
      </c>
      <c r="D909" s="57">
        <f t="shared" si="111"/>
        <v>0</v>
      </c>
      <c r="E909" s="57">
        <f t="shared" si="112"/>
        <v>0</v>
      </c>
      <c r="F909" s="57">
        <f t="shared" si="113"/>
        <v>0</v>
      </c>
      <c r="G909" s="57">
        <f t="shared" si="114"/>
        <v>0</v>
      </c>
      <c r="H909" s="68">
        <v>2021</v>
      </c>
      <c r="I909" s="68" t="s">
        <v>58</v>
      </c>
      <c r="J909" s="68" t="s">
        <v>64</v>
      </c>
      <c r="K909" s="74">
        <v>0.32340000000000002</v>
      </c>
      <c r="L909" s="68">
        <v>8</v>
      </c>
    </row>
    <row r="910" spans="1:12" x14ac:dyDescent="0.25">
      <c r="A910" s="53" t="str">
        <f t="shared" si="108"/>
        <v>2021SepMalaysian Ringgit</v>
      </c>
      <c r="B910" s="57">
        <f t="shared" si="109"/>
        <v>0</v>
      </c>
      <c r="C910" s="57">
        <f t="shared" si="110"/>
        <v>0</v>
      </c>
      <c r="D910" s="57">
        <f t="shared" si="111"/>
        <v>0</v>
      </c>
      <c r="E910" s="57">
        <f t="shared" si="112"/>
        <v>0</v>
      </c>
      <c r="F910" s="57">
        <f t="shared" si="113"/>
        <v>0</v>
      </c>
      <c r="G910" s="57">
        <f t="shared" si="114"/>
        <v>0</v>
      </c>
      <c r="H910" s="68">
        <v>2021</v>
      </c>
      <c r="I910" s="68" t="s">
        <v>60</v>
      </c>
      <c r="J910" s="68" t="s">
        <v>64</v>
      </c>
      <c r="K910" s="74">
        <v>0.32500000000000001</v>
      </c>
      <c r="L910" s="68">
        <v>9</v>
      </c>
    </row>
    <row r="911" spans="1:12" x14ac:dyDescent="0.25">
      <c r="A911" s="53" t="str">
        <f t="shared" si="108"/>
        <v>2021OctMalaysian Ringgit</v>
      </c>
      <c r="B911" s="57">
        <f t="shared" si="109"/>
        <v>0</v>
      </c>
      <c r="C911" s="57">
        <f t="shared" si="110"/>
        <v>0</v>
      </c>
      <c r="D911" s="57">
        <f t="shared" si="111"/>
        <v>0</v>
      </c>
      <c r="E911" s="57">
        <f t="shared" si="112"/>
        <v>0</v>
      </c>
      <c r="F911" s="57">
        <f t="shared" si="113"/>
        <v>0</v>
      </c>
      <c r="G911" s="57">
        <f t="shared" si="114"/>
        <v>0</v>
      </c>
      <c r="H911" s="68">
        <v>2021</v>
      </c>
      <c r="I911" s="68" t="s">
        <v>62</v>
      </c>
      <c r="J911" s="68" t="s">
        <v>64</v>
      </c>
      <c r="K911" s="74">
        <v>0.32439999999999997</v>
      </c>
      <c r="L911" s="68">
        <v>10</v>
      </c>
    </row>
    <row r="912" spans="1:12" x14ac:dyDescent="0.25">
      <c r="A912" s="53" t="str">
        <f t="shared" si="108"/>
        <v>2021NovMalaysian Ringgit</v>
      </c>
      <c r="B912" s="57">
        <f t="shared" si="109"/>
        <v>0</v>
      </c>
      <c r="C912" s="57">
        <f t="shared" si="110"/>
        <v>0</v>
      </c>
      <c r="D912" s="57">
        <f t="shared" si="111"/>
        <v>0</v>
      </c>
      <c r="E912" s="57">
        <f t="shared" si="112"/>
        <v>0</v>
      </c>
      <c r="F912" s="57">
        <f t="shared" si="113"/>
        <v>0</v>
      </c>
      <c r="G912" s="57">
        <f t="shared" si="114"/>
        <v>0</v>
      </c>
      <c r="H912" s="68">
        <v>2021</v>
      </c>
      <c r="I912" s="68" t="s">
        <v>65</v>
      </c>
      <c r="J912" s="68" t="s">
        <v>64</v>
      </c>
      <c r="K912" s="74">
        <v>0.32380000000000003</v>
      </c>
      <c r="L912" s="68">
        <v>11</v>
      </c>
    </row>
    <row r="913" spans="1:12" x14ac:dyDescent="0.25">
      <c r="A913" s="53" t="str">
        <f t="shared" si="108"/>
        <v>2021DecMalaysian Ringgit</v>
      </c>
      <c r="B913" s="57">
        <f t="shared" si="109"/>
        <v>0</v>
      </c>
      <c r="C913" s="57">
        <f t="shared" si="110"/>
        <v>0</v>
      </c>
      <c r="D913" s="57">
        <f t="shared" si="111"/>
        <v>0</v>
      </c>
      <c r="E913" s="57">
        <f t="shared" si="112"/>
        <v>0</v>
      </c>
      <c r="F913" s="57">
        <f t="shared" si="113"/>
        <v>0</v>
      </c>
      <c r="G913" s="57">
        <f t="shared" si="114"/>
        <v>0</v>
      </c>
      <c r="H913" s="68">
        <v>2021</v>
      </c>
      <c r="I913" s="68" t="s">
        <v>11</v>
      </c>
      <c r="J913" s="68" t="s">
        <v>64</v>
      </c>
      <c r="K913" s="74">
        <v>0.32369999999999999</v>
      </c>
      <c r="L913" s="68">
        <v>12</v>
      </c>
    </row>
    <row r="914" spans="1:12" x14ac:dyDescent="0.25">
      <c r="A914" s="53" t="str">
        <f t="shared" si="108"/>
        <v>2022JanMalaysian Ringgit</v>
      </c>
      <c r="B914" s="57">
        <f t="shared" si="109"/>
        <v>0</v>
      </c>
      <c r="C914" s="57">
        <f t="shared" si="110"/>
        <v>0</v>
      </c>
      <c r="D914" s="57">
        <f t="shared" si="111"/>
        <v>0</v>
      </c>
      <c r="E914" s="57">
        <f t="shared" si="112"/>
        <v>0</v>
      </c>
      <c r="F914" s="57">
        <f t="shared" si="113"/>
        <v>0</v>
      </c>
      <c r="G914" s="57">
        <f t="shared" si="114"/>
        <v>0</v>
      </c>
      <c r="H914" s="68">
        <v>2022</v>
      </c>
      <c r="I914" s="68" t="s">
        <v>8</v>
      </c>
      <c r="J914" s="68" t="s">
        <v>64</v>
      </c>
      <c r="K914" s="74">
        <v>0.3236</v>
      </c>
      <c r="L914" s="68">
        <v>1</v>
      </c>
    </row>
    <row r="915" spans="1:12" x14ac:dyDescent="0.25">
      <c r="A915" s="53" t="str">
        <f t="shared" si="108"/>
        <v>2022FebMalaysian Ringgit</v>
      </c>
      <c r="B915" s="57">
        <f t="shared" si="109"/>
        <v>0</v>
      </c>
      <c r="C915" s="57">
        <f t="shared" si="110"/>
        <v>0</v>
      </c>
      <c r="D915" s="57">
        <f t="shared" si="111"/>
        <v>0</v>
      </c>
      <c r="E915" s="57">
        <f t="shared" si="112"/>
        <v>0</v>
      </c>
      <c r="F915" s="57">
        <f t="shared" si="113"/>
        <v>0</v>
      </c>
      <c r="G915" s="57">
        <f t="shared" si="114"/>
        <v>0</v>
      </c>
      <c r="H915" s="68">
        <v>2022</v>
      </c>
      <c r="I915" s="68" t="s">
        <v>36</v>
      </c>
      <c r="J915" s="68" t="s">
        <v>64</v>
      </c>
      <c r="K915" s="74">
        <v>0.32369999999999999</v>
      </c>
      <c r="L915" s="68">
        <v>2</v>
      </c>
    </row>
    <row r="916" spans="1:12" x14ac:dyDescent="0.25">
      <c r="A916" s="53" t="str">
        <f t="shared" si="108"/>
        <v>2022MarMalaysian Ringgit</v>
      </c>
      <c r="B916" s="57">
        <f t="shared" si="109"/>
        <v>0</v>
      </c>
      <c r="C916" s="57">
        <f t="shared" si="110"/>
        <v>0</v>
      </c>
      <c r="D916" s="57">
        <f t="shared" si="111"/>
        <v>0</v>
      </c>
      <c r="E916" s="57">
        <f t="shared" si="112"/>
        <v>0</v>
      </c>
      <c r="F916" s="57">
        <f t="shared" si="113"/>
        <v>0</v>
      </c>
      <c r="G916" s="57">
        <f t="shared" si="114"/>
        <v>0</v>
      </c>
      <c r="H916" s="68">
        <v>2022</v>
      </c>
      <c r="I916" s="68" t="s">
        <v>40</v>
      </c>
      <c r="J916" s="68" t="s">
        <v>64</v>
      </c>
      <c r="K916" s="74">
        <v>0.32189999999999996</v>
      </c>
      <c r="L916" s="68">
        <v>3</v>
      </c>
    </row>
    <row r="917" spans="1:12" x14ac:dyDescent="0.25">
      <c r="A917" s="53" t="str">
        <f t="shared" si="108"/>
        <v>2022AprMalaysian Ringgit</v>
      </c>
      <c r="B917" s="57">
        <f t="shared" si="109"/>
        <v>0</v>
      </c>
      <c r="C917" s="57">
        <f t="shared" si="110"/>
        <v>0</v>
      </c>
      <c r="D917" s="57">
        <f t="shared" si="111"/>
        <v>0</v>
      </c>
      <c r="E917" s="57">
        <f t="shared" si="112"/>
        <v>0</v>
      </c>
      <c r="F917" s="57">
        <f t="shared" si="113"/>
        <v>0</v>
      </c>
      <c r="G917" s="57">
        <f t="shared" si="114"/>
        <v>0</v>
      </c>
      <c r="H917" s="68">
        <v>2022</v>
      </c>
      <c r="I917" s="68" t="s">
        <v>44</v>
      </c>
      <c r="J917" s="68" t="s">
        <v>64</v>
      </c>
      <c r="K917" s="74">
        <v>0.31769999999999998</v>
      </c>
      <c r="L917" s="68">
        <v>4</v>
      </c>
    </row>
    <row r="918" spans="1:12" x14ac:dyDescent="0.25">
      <c r="A918" s="53" t="str">
        <f t="shared" si="108"/>
        <v>2022MayMalaysian Ringgit</v>
      </c>
      <c r="B918" s="57">
        <f t="shared" si="109"/>
        <v>0</v>
      </c>
      <c r="C918" s="57">
        <f t="shared" si="110"/>
        <v>0</v>
      </c>
      <c r="D918" s="57">
        <f t="shared" si="111"/>
        <v>0</v>
      </c>
      <c r="E918" s="57">
        <f t="shared" si="112"/>
        <v>0</v>
      </c>
      <c r="F918" s="57">
        <f t="shared" si="113"/>
        <v>0</v>
      </c>
      <c r="G918" s="57">
        <f t="shared" si="114"/>
        <v>0</v>
      </c>
      <c r="H918" s="68">
        <v>2022</v>
      </c>
      <c r="I918" s="68" t="s">
        <v>48</v>
      </c>
      <c r="J918" s="68" t="s">
        <v>64</v>
      </c>
      <c r="K918" s="74">
        <v>0.313</v>
      </c>
      <c r="L918" s="68">
        <v>5</v>
      </c>
    </row>
    <row r="919" spans="1:12" x14ac:dyDescent="0.25">
      <c r="A919" s="53" t="str">
        <f t="shared" si="108"/>
        <v>2022JunMalaysian Ringgit</v>
      </c>
      <c r="B919" s="57">
        <f t="shared" si="109"/>
        <v>0</v>
      </c>
      <c r="C919" s="57">
        <f t="shared" si="110"/>
        <v>0</v>
      </c>
      <c r="D919" s="57">
        <f t="shared" si="111"/>
        <v>0</v>
      </c>
      <c r="E919" s="57">
        <f t="shared" si="112"/>
        <v>0</v>
      </c>
      <c r="F919" s="57">
        <f t="shared" si="113"/>
        <v>0</v>
      </c>
      <c r="G919" s="57">
        <f t="shared" si="114"/>
        <v>0</v>
      </c>
      <c r="H919" s="68">
        <v>2022</v>
      </c>
      <c r="I919" s="68" t="s">
        <v>52</v>
      </c>
      <c r="J919" s="68" t="s">
        <v>64</v>
      </c>
      <c r="K919" s="74">
        <v>0.31590000000000001</v>
      </c>
      <c r="L919" s="68">
        <v>6</v>
      </c>
    </row>
    <row r="920" spans="1:12" x14ac:dyDescent="0.25">
      <c r="A920" s="53" t="str">
        <f t="shared" si="108"/>
        <v>2022JulMalaysian Ringgit</v>
      </c>
      <c r="B920" s="57">
        <f t="shared" si="109"/>
        <v>0</v>
      </c>
      <c r="C920" s="57">
        <f t="shared" si="110"/>
        <v>0</v>
      </c>
      <c r="D920" s="57">
        <f t="shared" si="111"/>
        <v>0</v>
      </c>
      <c r="E920" s="57">
        <f t="shared" si="112"/>
        <v>0</v>
      </c>
      <c r="F920" s="57">
        <f t="shared" si="113"/>
        <v>0</v>
      </c>
      <c r="G920" s="57">
        <f t="shared" si="114"/>
        <v>0</v>
      </c>
      <c r="H920" s="68">
        <v>2022</v>
      </c>
      <c r="I920" s="68" t="s">
        <v>56</v>
      </c>
      <c r="J920" s="68" t="s">
        <v>64</v>
      </c>
      <c r="K920" s="74">
        <v>0.30990000000000001</v>
      </c>
      <c r="L920" s="68">
        <v>7</v>
      </c>
    </row>
    <row r="921" spans="1:12" x14ac:dyDescent="0.25">
      <c r="A921" s="53" t="str">
        <f t="shared" si="108"/>
        <v>2022AugMalaysian Ringgit</v>
      </c>
      <c r="B921" s="57">
        <f t="shared" si="109"/>
        <v>0</v>
      </c>
      <c r="C921" s="57">
        <f t="shared" si="110"/>
        <v>0</v>
      </c>
      <c r="D921" s="57">
        <f t="shared" si="111"/>
        <v>0</v>
      </c>
      <c r="E921" s="57">
        <f t="shared" si="112"/>
        <v>0</v>
      </c>
      <c r="F921" s="57">
        <f t="shared" si="113"/>
        <v>0</v>
      </c>
      <c r="G921" s="57">
        <f t="shared" si="114"/>
        <v>0</v>
      </c>
      <c r="H921" s="68">
        <v>2022</v>
      </c>
      <c r="I921" s="68" t="s">
        <v>58</v>
      </c>
      <c r="J921" s="68" t="s">
        <v>64</v>
      </c>
      <c r="K921" s="74">
        <v>0.31170000000000003</v>
      </c>
      <c r="L921" s="68">
        <v>8</v>
      </c>
    </row>
    <row r="922" spans="1:12" x14ac:dyDescent="0.25">
      <c r="A922" s="53" t="str">
        <f t="shared" si="108"/>
        <v>2022SepMalaysian Ringgit</v>
      </c>
      <c r="B922" s="57">
        <f t="shared" si="109"/>
        <v>0</v>
      </c>
      <c r="C922" s="57">
        <f t="shared" si="110"/>
        <v>0</v>
      </c>
      <c r="D922" s="57">
        <f t="shared" si="111"/>
        <v>0</v>
      </c>
      <c r="E922" s="57">
        <f t="shared" si="112"/>
        <v>0</v>
      </c>
      <c r="F922" s="57">
        <f t="shared" si="113"/>
        <v>0</v>
      </c>
      <c r="G922" s="57">
        <f t="shared" si="114"/>
        <v>0</v>
      </c>
      <c r="H922" s="68">
        <v>2022</v>
      </c>
      <c r="I922" s="68" t="s">
        <v>60</v>
      </c>
      <c r="J922" s="68" t="s">
        <v>64</v>
      </c>
      <c r="K922" s="74">
        <v>0.309</v>
      </c>
      <c r="L922" s="68">
        <v>9</v>
      </c>
    </row>
    <row r="923" spans="1:12" x14ac:dyDescent="0.25">
      <c r="A923" s="53" t="str">
        <f t="shared" si="108"/>
        <v>2022OctMalaysian Ringgit</v>
      </c>
      <c r="B923" s="57">
        <f t="shared" si="109"/>
        <v>0</v>
      </c>
      <c r="C923" s="57">
        <f t="shared" si="110"/>
        <v>0</v>
      </c>
      <c r="D923" s="57">
        <f t="shared" si="111"/>
        <v>0</v>
      </c>
      <c r="E923" s="57">
        <f t="shared" si="112"/>
        <v>0</v>
      </c>
      <c r="F923" s="57">
        <f t="shared" si="113"/>
        <v>0</v>
      </c>
      <c r="G923" s="57">
        <f t="shared" si="114"/>
        <v>0</v>
      </c>
      <c r="H923" s="68">
        <v>2022</v>
      </c>
      <c r="I923" s="68" t="s">
        <v>62</v>
      </c>
      <c r="J923" s="68" t="s">
        <v>64</v>
      </c>
      <c r="K923" s="74">
        <v>0.29859999999999998</v>
      </c>
      <c r="L923" s="68">
        <v>10</v>
      </c>
    </row>
    <row r="924" spans="1:12" x14ac:dyDescent="0.25">
      <c r="A924" s="53" t="str">
        <f t="shared" si="108"/>
        <v>2022NovMalaysian Ringgit</v>
      </c>
      <c r="B924" s="57">
        <f t="shared" si="109"/>
        <v>0</v>
      </c>
      <c r="C924" s="57">
        <f t="shared" si="110"/>
        <v>0</v>
      </c>
      <c r="D924" s="57">
        <f t="shared" si="111"/>
        <v>0</v>
      </c>
      <c r="E924" s="57">
        <f t="shared" si="112"/>
        <v>0</v>
      </c>
      <c r="F924" s="57">
        <f t="shared" si="113"/>
        <v>0</v>
      </c>
      <c r="G924" s="57">
        <f t="shared" si="114"/>
        <v>0</v>
      </c>
      <c r="H924" s="68">
        <v>2022</v>
      </c>
      <c r="I924" s="68" t="s">
        <v>65</v>
      </c>
      <c r="J924" s="68" t="s">
        <v>64</v>
      </c>
      <c r="K924" s="74">
        <v>0.30659999999999998</v>
      </c>
      <c r="L924" s="68">
        <v>11</v>
      </c>
    </row>
    <row r="925" spans="1:12" x14ac:dyDescent="0.25">
      <c r="A925" s="53" t="str">
        <f t="shared" si="108"/>
        <v>2022DecMalaysian Ringgit</v>
      </c>
      <c r="B925" s="57">
        <f t="shared" si="109"/>
        <v>0</v>
      </c>
      <c r="C925" s="57">
        <f t="shared" si="110"/>
        <v>0</v>
      </c>
      <c r="D925" s="57">
        <f t="shared" si="111"/>
        <v>0</v>
      </c>
      <c r="E925" s="57">
        <f t="shared" si="112"/>
        <v>0</v>
      </c>
      <c r="F925" s="57">
        <f t="shared" si="113"/>
        <v>0</v>
      </c>
      <c r="G925" s="57">
        <f t="shared" si="114"/>
        <v>0</v>
      </c>
      <c r="H925" s="68">
        <v>2022</v>
      </c>
      <c r="I925" s="68" t="s">
        <v>11</v>
      </c>
      <c r="J925" s="68" t="s">
        <v>64</v>
      </c>
      <c r="K925" s="70">
        <v>0.30469999999999997</v>
      </c>
      <c r="L925" s="68">
        <v>12</v>
      </c>
    </row>
    <row r="926" spans="1:12" x14ac:dyDescent="0.25">
      <c r="A926" s="53" t="str">
        <f t="shared" si="108"/>
        <v>2023JanMalaysian Ringgit</v>
      </c>
      <c r="B926" s="57">
        <f t="shared" si="109"/>
        <v>0</v>
      </c>
      <c r="C926" s="57">
        <f t="shared" si="110"/>
        <v>0</v>
      </c>
      <c r="D926" s="57">
        <f t="shared" si="111"/>
        <v>0</v>
      </c>
      <c r="E926" s="57">
        <f t="shared" si="112"/>
        <v>0</v>
      </c>
      <c r="F926" s="57">
        <f t="shared" si="113"/>
        <v>0</v>
      </c>
      <c r="G926" s="57">
        <f t="shared" si="114"/>
        <v>0</v>
      </c>
      <c r="H926" s="68">
        <v>2023</v>
      </c>
      <c r="I926" s="68" t="s">
        <v>8</v>
      </c>
      <c r="J926" s="68" t="s">
        <v>64</v>
      </c>
      <c r="K926" s="74">
        <v>0.30940000000000001</v>
      </c>
      <c r="L926" s="68">
        <v>1</v>
      </c>
    </row>
    <row r="927" spans="1:12" x14ac:dyDescent="0.25">
      <c r="A927" s="53" t="str">
        <f t="shared" si="108"/>
        <v>2023FebMalaysian Ringgit</v>
      </c>
      <c r="B927" s="57">
        <f t="shared" si="109"/>
        <v>0</v>
      </c>
      <c r="C927" s="57">
        <f t="shared" si="110"/>
        <v>0</v>
      </c>
      <c r="D927" s="57">
        <f t="shared" si="111"/>
        <v>0</v>
      </c>
      <c r="E927" s="57">
        <f t="shared" si="112"/>
        <v>0</v>
      </c>
      <c r="F927" s="57">
        <f t="shared" si="113"/>
        <v>0</v>
      </c>
      <c r="G927" s="57">
        <f t="shared" si="114"/>
        <v>0</v>
      </c>
      <c r="H927" s="68">
        <v>2023</v>
      </c>
      <c r="I927" s="68" t="s">
        <v>36</v>
      </c>
      <c r="J927" s="68" t="s">
        <v>64</v>
      </c>
      <c r="K927" s="74">
        <v>0.30059999999999998</v>
      </c>
      <c r="L927" s="68">
        <v>2</v>
      </c>
    </row>
    <row r="928" spans="1:12" x14ac:dyDescent="0.25">
      <c r="A928" s="53" t="str">
        <f t="shared" si="108"/>
        <v>2023MarMalaysian Ringgit</v>
      </c>
      <c r="B928" s="57">
        <f t="shared" si="109"/>
        <v>0</v>
      </c>
      <c r="C928" s="57">
        <f t="shared" si="110"/>
        <v>0</v>
      </c>
      <c r="D928" s="57">
        <f t="shared" si="111"/>
        <v>0</v>
      </c>
      <c r="E928" s="57">
        <f t="shared" si="112"/>
        <v>0</v>
      </c>
      <c r="F928" s="57">
        <f t="shared" si="113"/>
        <v>0</v>
      </c>
      <c r="G928" s="57">
        <f t="shared" si="114"/>
        <v>0</v>
      </c>
      <c r="H928" s="68">
        <v>2023</v>
      </c>
      <c r="I928" s="68" t="s">
        <v>40</v>
      </c>
      <c r="J928" s="68" t="s">
        <v>64</v>
      </c>
      <c r="K928" s="74">
        <v>0.3009</v>
      </c>
      <c r="L928" s="68">
        <v>3</v>
      </c>
    </row>
    <row r="929" spans="1:12" x14ac:dyDescent="0.25">
      <c r="A929" s="53" t="str">
        <f t="shared" si="108"/>
        <v>2023AprMalaysian Ringgit</v>
      </c>
      <c r="B929" s="57">
        <f t="shared" si="109"/>
        <v>0</v>
      </c>
      <c r="C929" s="57">
        <f t="shared" si="110"/>
        <v>0</v>
      </c>
      <c r="D929" s="57">
        <f t="shared" si="111"/>
        <v>0</v>
      </c>
      <c r="E929" s="57">
        <f t="shared" si="112"/>
        <v>0</v>
      </c>
      <c r="F929" s="57">
        <f t="shared" si="113"/>
        <v>0</v>
      </c>
      <c r="G929" s="57">
        <f t="shared" si="114"/>
        <v>0</v>
      </c>
      <c r="H929" s="68">
        <v>2023</v>
      </c>
      <c r="I929" s="68" t="s">
        <v>44</v>
      </c>
      <c r="J929" s="68" t="s">
        <v>64</v>
      </c>
      <c r="K929" s="74">
        <v>0.29920000000000002</v>
      </c>
      <c r="L929" s="68">
        <v>4</v>
      </c>
    </row>
    <row r="930" spans="1:12" x14ac:dyDescent="0.25">
      <c r="A930" s="53" t="str">
        <f t="shared" si="108"/>
        <v>2023MayMalaysian Ringgit</v>
      </c>
      <c r="B930" s="57">
        <f t="shared" si="109"/>
        <v>0</v>
      </c>
      <c r="C930" s="57">
        <f t="shared" si="110"/>
        <v>0</v>
      </c>
      <c r="D930" s="57">
        <f t="shared" si="111"/>
        <v>0</v>
      </c>
      <c r="E930" s="57">
        <f t="shared" si="112"/>
        <v>0</v>
      </c>
      <c r="F930" s="57">
        <f t="shared" si="113"/>
        <v>0</v>
      </c>
      <c r="G930" s="57">
        <f t="shared" si="114"/>
        <v>0</v>
      </c>
      <c r="H930" s="68">
        <v>2023</v>
      </c>
      <c r="I930" s="68" t="s">
        <v>48</v>
      </c>
      <c r="J930" s="68" t="s">
        <v>64</v>
      </c>
      <c r="K930" s="74">
        <v>0.29330000000000001</v>
      </c>
      <c r="L930" s="68">
        <v>5</v>
      </c>
    </row>
    <row r="931" spans="1:12" x14ac:dyDescent="0.25">
      <c r="A931" s="53" t="str">
        <f t="shared" si="108"/>
        <v>2023JunMalaysian Ringgit</v>
      </c>
      <c r="B931" s="57">
        <f t="shared" si="109"/>
        <v>0</v>
      </c>
      <c r="C931" s="57">
        <f t="shared" si="110"/>
        <v>0</v>
      </c>
      <c r="D931" s="57">
        <f t="shared" si="111"/>
        <v>0</v>
      </c>
      <c r="E931" s="57">
        <f t="shared" si="112"/>
        <v>0</v>
      </c>
      <c r="F931" s="57">
        <f t="shared" si="113"/>
        <v>0</v>
      </c>
      <c r="G931" s="57">
        <f t="shared" si="114"/>
        <v>0</v>
      </c>
      <c r="H931" s="68">
        <v>2023</v>
      </c>
      <c r="I931" s="68" t="s">
        <v>52</v>
      </c>
      <c r="J931" s="68" t="s">
        <v>64</v>
      </c>
      <c r="K931" s="74">
        <v>0.28970000000000001</v>
      </c>
      <c r="L931" s="68">
        <v>6</v>
      </c>
    </row>
    <row r="932" spans="1:12" x14ac:dyDescent="0.25">
      <c r="A932" s="53" t="str">
        <f t="shared" si="108"/>
        <v>2023JulMalaysian Ringgit</v>
      </c>
      <c r="B932" s="57">
        <f t="shared" si="109"/>
        <v>0</v>
      </c>
      <c r="C932" s="57">
        <f t="shared" si="110"/>
        <v>0</v>
      </c>
      <c r="D932" s="57">
        <f t="shared" si="111"/>
        <v>0</v>
      </c>
      <c r="E932" s="57">
        <f t="shared" si="112"/>
        <v>0</v>
      </c>
      <c r="F932" s="57">
        <f t="shared" si="113"/>
        <v>0</v>
      </c>
      <c r="G932" s="57">
        <f t="shared" si="114"/>
        <v>0</v>
      </c>
      <c r="H932" s="68">
        <v>2023</v>
      </c>
      <c r="I932" s="68" t="s">
        <v>56</v>
      </c>
      <c r="J932" s="68" t="s">
        <v>64</v>
      </c>
      <c r="K932" s="74">
        <v>0.29339999999999999</v>
      </c>
      <c r="L932" s="68">
        <v>7</v>
      </c>
    </row>
    <row r="933" spans="1:12" x14ac:dyDescent="0.25">
      <c r="A933" s="53" t="str">
        <f t="shared" si="108"/>
        <v>2023AugMalaysian Ringgit</v>
      </c>
      <c r="B933" s="57">
        <f t="shared" si="109"/>
        <v>0</v>
      </c>
      <c r="C933" s="57">
        <f t="shared" si="110"/>
        <v>0</v>
      </c>
      <c r="D933" s="57">
        <f t="shared" si="111"/>
        <v>0</v>
      </c>
      <c r="E933" s="57">
        <f t="shared" si="112"/>
        <v>0</v>
      </c>
      <c r="F933" s="57">
        <f t="shared" si="113"/>
        <v>0</v>
      </c>
      <c r="G933" s="57">
        <f t="shared" si="114"/>
        <v>0</v>
      </c>
      <c r="H933" s="68">
        <v>2023</v>
      </c>
      <c r="I933" s="68" t="s">
        <v>58</v>
      </c>
      <c r="J933" s="68" t="s">
        <v>64</v>
      </c>
      <c r="K933" s="74">
        <v>0.29100000000000004</v>
      </c>
      <c r="L933" s="68">
        <v>8</v>
      </c>
    </row>
    <row r="934" spans="1:12" x14ac:dyDescent="0.25">
      <c r="A934" s="53" t="str">
        <f t="shared" si="108"/>
        <v>2023SepMalaysian Ringgit</v>
      </c>
      <c r="B934" s="57">
        <f t="shared" si="109"/>
        <v>0</v>
      </c>
      <c r="C934" s="57">
        <f t="shared" si="110"/>
        <v>0</v>
      </c>
      <c r="D934" s="57">
        <f t="shared" si="111"/>
        <v>0</v>
      </c>
      <c r="E934" s="57">
        <f t="shared" si="112"/>
        <v>0</v>
      </c>
      <c r="F934" s="57">
        <f t="shared" si="113"/>
        <v>0</v>
      </c>
      <c r="G934" s="57">
        <f t="shared" si="114"/>
        <v>0</v>
      </c>
      <c r="H934" s="68">
        <v>2023</v>
      </c>
      <c r="I934" s="68" t="s">
        <v>60</v>
      </c>
      <c r="J934" s="68" t="s">
        <v>64</v>
      </c>
      <c r="K934" s="74">
        <v>0.29100000000000004</v>
      </c>
      <c r="L934" s="68">
        <v>9</v>
      </c>
    </row>
    <row r="935" spans="1:12" x14ac:dyDescent="0.25">
      <c r="A935" s="53" t="str">
        <f t="shared" si="108"/>
        <v>2023OctMalaysian Ringgit</v>
      </c>
      <c r="B935" s="57">
        <f t="shared" si="109"/>
        <v>0</v>
      </c>
      <c r="C935" s="57">
        <f t="shared" si="110"/>
        <v>0</v>
      </c>
      <c r="D935" s="57">
        <f t="shared" si="111"/>
        <v>0</v>
      </c>
      <c r="E935" s="57">
        <f t="shared" si="112"/>
        <v>0</v>
      </c>
      <c r="F935" s="57">
        <f t="shared" si="113"/>
        <v>0</v>
      </c>
      <c r="G935" s="57">
        <f t="shared" si="114"/>
        <v>0</v>
      </c>
      <c r="H935" s="68">
        <v>2023</v>
      </c>
      <c r="I935" s="68" t="s">
        <v>62</v>
      </c>
      <c r="J935" s="68" t="s">
        <v>64</v>
      </c>
      <c r="K935" s="74">
        <v>0.2868</v>
      </c>
      <c r="L935" s="68">
        <v>10</v>
      </c>
    </row>
    <row r="936" spans="1:12" x14ac:dyDescent="0.25">
      <c r="A936" s="53" t="str">
        <f t="shared" si="108"/>
        <v>2023NovMalaysian Ringgit</v>
      </c>
      <c r="B936" s="57">
        <f t="shared" si="109"/>
        <v>0</v>
      </c>
      <c r="C936" s="57">
        <f t="shared" si="110"/>
        <v>0</v>
      </c>
      <c r="D936" s="57">
        <f t="shared" si="111"/>
        <v>0</v>
      </c>
      <c r="E936" s="57">
        <f t="shared" si="112"/>
        <v>0</v>
      </c>
      <c r="F936" s="57">
        <f t="shared" si="113"/>
        <v>0</v>
      </c>
      <c r="G936" s="57">
        <f t="shared" si="114"/>
        <v>0</v>
      </c>
      <c r="H936" s="68">
        <v>2023</v>
      </c>
      <c r="I936" s="68" t="s">
        <v>65</v>
      </c>
      <c r="J936" s="68" t="s">
        <v>64</v>
      </c>
      <c r="K936" s="74">
        <v>0.28620000000000001</v>
      </c>
      <c r="L936" s="68">
        <v>11</v>
      </c>
    </row>
    <row r="937" spans="1:12" x14ac:dyDescent="0.25">
      <c r="A937" s="53" t="str">
        <f t="shared" si="108"/>
        <v>2023DecMalaysian Ringgit</v>
      </c>
      <c r="B937" s="57">
        <f t="shared" si="109"/>
        <v>0</v>
      </c>
      <c r="C937" s="57">
        <f t="shared" si="110"/>
        <v>0</v>
      </c>
      <c r="D937" s="57">
        <f t="shared" si="111"/>
        <v>0</v>
      </c>
      <c r="E937" s="57">
        <f t="shared" si="112"/>
        <v>0</v>
      </c>
      <c r="F937" s="57">
        <f t="shared" si="113"/>
        <v>0</v>
      </c>
      <c r="G937" s="57">
        <f t="shared" si="114"/>
        <v>0</v>
      </c>
      <c r="H937" s="68">
        <v>2023</v>
      </c>
      <c r="I937" s="68" t="s">
        <v>11</v>
      </c>
      <c r="J937" s="68" t="s">
        <v>64</v>
      </c>
      <c r="K937" s="74">
        <v>0.28720000000000001</v>
      </c>
      <c r="L937" s="68">
        <v>12</v>
      </c>
    </row>
    <row r="938" spans="1:12" x14ac:dyDescent="0.25">
      <c r="A938" s="53" t="str">
        <f t="shared" si="108"/>
        <v>2024JanMalaysian Ringgit</v>
      </c>
      <c r="B938" s="57">
        <f t="shared" si="109"/>
        <v>0</v>
      </c>
      <c r="C938" s="57">
        <f t="shared" si="110"/>
        <v>0</v>
      </c>
      <c r="D938" s="57">
        <f t="shared" si="111"/>
        <v>0</v>
      </c>
      <c r="E938" s="57">
        <f t="shared" si="112"/>
        <v>0</v>
      </c>
      <c r="F938" s="57">
        <f t="shared" si="113"/>
        <v>0</v>
      </c>
      <c r="G938" s="57">
        <f t="shared" si="114"/>
        <v>0</v>
      </c>
      <c r="H938" s="68">
        <v>2024</v>
      </c>
      <c r="I938" s="68" t="s">
        <v>8</v>
      </c>
      <c r="J938" s="68" t="s">
        <v>64</v>
      </c>
      <c r="K938" s="70">
        <v>0.28339999999999999</v>
      </c>
      <c r="L938" s="68">
        <v>1</v>
      </c>
    </row>
    <row r="939" spans="1:12" x14ac:dyDescent="0.25">
      <c r="A939" s="53" t="str">
        <f t="shared" si="108"/>
        <v>2024FebMalaysian Ringgit</v>
      </c>
      <c r="B939" s="57">
        <f t="shared" si="109"/>
        <v>0</v>
      </c>
      <c r="C939" s="57">
        <f t="shared" si="110"/>
        <v>0</v>
      </c>
      <c r="D939" s="57">
        <f t="shared" si="111"/>
        <v>0</v>
      </c>
      <c r="E939" s="57">
        <f t="shared" si="112"/>
        <v>0</v>
      </c>
      <c r="F939" s="57">
        <f t="shared" si="113"/>
        <v>0</v>
      </c>
      <c r="G939" s="57">
        <f t="shared" si="114"/>
        <v>0</v>
      </c>
      <c r="H939" s="68">
        <v>2024</v>
      </c>
      <c r="I939" s="68" t="s">
        <v>36</v>
      </c>
      <c r="J939" s="68" t="s">
        <v>64</v>
      </c>
      <c r="K939" s="70">
        <v>0.2823</v>
      </c>
      <c r="L939" s="68">
        <v>2</v>
      </c>
    </row>
    <row r="940" spans="1:12" x14ac:dyDescent="0.25">
      <c r="A940" s="53" t="str">
        <f t="shared" si="108"/>
        <v>2024MarMalaysian Ringgit</v>
      </c>
      <c r="B940" s="57">
        <f t="shared" si="109"/>
        <v>0</v>
      </c>
      <c r="C940" s="57">
        <f t="shared" si="110"/>
        <v>0</v>
      </c>
      <c r="D940" s="57">
        <f t="shared" si="111"/>
        <v>0</v>
      </c>
      <c r="E940" s="57">
        <f t="shared" si="112"/>
        <v>0</v>
      </c>
      <c r="F940" s="57">
        <f t="shared" si="113"/>
        <v>0</v>
      </c>
      <c r="G940" s="57">
        <f t="shared" si="114"/>
        <v>0</v>
      </c>
      <c r="H940" s="68">
        <v>2024</v>
      </c>
      <c r="I940" s="68" t="s">
        <v>40</v>
      </c>
      <c r="J940" s="68" t="s">
        <v>64</v>
      </c>
      <c r="K940" s="70">
        <v>0.28470000000000001</v>
      </c>
      <c r="L940" s="68">
        <v>3</v>
      </c>
    </row>
    <row r="941" spans="1:12" x14ac:dyDescent="0.25">
      <c r="A941" s="53" t="str">
        <f t="shared" si="108"/>
        <v>2024AprMalaysian Ringgit</v>
      </c>
      <c r="B941" s="57">
        <f t="shared" si="109"/>
        <v>0</v>
      </c>
      <c r="C941" s="57">
        <f t="shared" si="110"/>
        <v>0</v>
      </c>
      <c r="D941" s="57">
        <f t="shared" si="111"/>
        <v>0</v>
      </c>
      <c r="E941" s="57">
        <f t="shared" si="112"/>
        <v>0</v>
      </c>
      <c r="F941" s="57">
        <f t="shared" si="113"/>
        <v>0</v>
      </c>
      <c r="G941" s="57">
        <f t="shared" si="114"/>
        <v>0</v>
      </c>
      <c r="H941" s="68">
        <v>2024</v>
      </c>
      <c r="I941" s="68" t="s">
        <v>44</v>
      </c>
      <c r="J941" s="68" t="s">
        <v>64</v>
      </c>
      <c r="K941" s="70">
        <v>0.28550000000000003</v>
      </c>
      <c r="L941" s="68">
        <v>4</v>
      </c>
    </row>
    <row r="942" spans="1:12" x14ac:dyDescent="0.25">
      <c r="A942" s="53" t="str">
        <f t="shared" si="108"/>
        <v>2024MayMalaysian Ringgit</v>
      </c>
      <c r="B942" s="57">
        <f t="shared" si="109"/>
        <v>0</v>
      </c>
      <c r="C942" s="57">
        <f t="shared" si="110"/>
        <v>0</v>
      </c>
      <c r="D942" s="57">
        <f t="shared" si="111"/>
        <v>0</v>
      </c>
      <c r="E942" s="57">
        <f t="shared" si="112"/>
        <v>0</v>
      </c>
      <c r="F942" s="57">
        <f t="shared" si="113"/>
        <v>0</v>
      </c>
      <c r="G942" s="57">
        <f t="shared" si="114"/>
        <v>0</v>
      </c>
      <c r="H942" s="68">
        <v>2024</v>
      </c>
      <c r="I942" s="68" t="s">
        <v>48</v>
      </c>
      <c r="J942" s="68" t="s">
        <v>64</v>
      </c>
      <c r="K942" s="70">
        <v>0.28710000000000002</v>
      </c>
      <c r="L942" s="68">
        <v>5</v>
      </c>
    </row>
    <row r="943" spans="1:12" x14ac:dyDescent="0.25">
      <c r="A943" s="53" t="str">
        <f t="shared" si="108"/>
        <v>2024JunMalaysian Ringgit</v>
      </c>
      <c r="B943" s="57">
        <f t="shared" si="109"/>
        <v>0</v>
      </c>
      <c r="C943" s="57">
        <f t="shared" si="110"/>
        <v>0</v>
      </c>
      <c r="D943" s="57">
        <f t="shared" si="111"/>
        <v>0</v>
      </c>
      <c r="E943" s="57">
        <f t="shared" si="112"/>
        <v>0</v>
      </c>
      <c r="F943" s="57">
        <f t="shared" si="113"/>
        <v>0</v>
      </c>
      <c r="G943" s="57">
        <f t="shared" si="114"/>
        <v>0</v>
      </c>
      <c r="H943" s="68">
        <v>2024</v>
      </c>
      <c r="I943" s="68" t="s">
        <v>52</v>
      </c>
      <c r="J943" s="68" t="s">
        <v>64</v>
      </c>
      <c r="K943" s="70">
        <v>0.2878</v>
      </c>
      <c r="L943" s="68">
        <v>6</v>
      </c>
    </row>
    <row r="944" spans="1:12" x14ac:dyDescent="0.25">
      <c r="A944" s="53" t="str">
        <f t="shared" si="108"/>
        <v>2024JulMalaysian Ringgit</v>
      </c>
      <c r="B944" s="57">
        <f t="shared" si="109"/>
        <v>0</v>
      </c>
      <c r="C944" s="57">
        <f t="shared" si="110"/>
        <v>0</v>
      </c>
      <c r="D944" s="57">
        <f t="shared" si="111"/>
        <v>0</v>
      </c>
      <c r="E944" s="57">
        <f t="shared" si="112"/>
        <v>0</v>
      </c>
      <c r="F944" s="57">
        <f t="shared" si="113"/>
        <v>0</v>
      </c>
      <c r="G944" s="57">
        <f t="shared" si="114"/>
        <v>0</v>
      </c>
      <c r="H944" s="68">
        <v>2024</v>
      </c>
      <c r="I944" s="68" t="s">
        <v>56</v>
      </c>
      <c r="J944" s="68" t="s">
        <v>64</v>
      </c>
      <c r="K944" s="70">
        <v>0.29170000000000001</v>
      </c>
      <c r="L944" s="68">
        <v>7</v>
      </c>
    </row>
    <row r="945" spans="1:12" x14ac:dyDescent="0.25">
      <c r="A945" s="53" t="str">
        <f t="shared" si="108"/>
        <v>2024AugMalaysian Ringgit</v>
      </c>
      <c r="B945" s="57">
        <f t="shared" si="109"/>
        <v>0</v>
      </c>
      <c r="C945" s="57">
        <f t="shared" si="110"/>
        <v>0</v>
      </c>
      <c r="D945" s="57">
        <f t="shared" si="111"/>
        <v>0</v>
      </c>
      <c r="E945" s="57">
        <f t="shared" si="112"/>
        <v>0</v>
      </c>
      <c r="F945" s="57">
        <f t="shared" si="113"/>
        <v>0</v>
      </c>
      <c r="G945" s="57">
        <f t="shared" si="114"/>
        <v>0</v>
      </c>
      <c r="H945" s="68">
        <v>2024</v>
      </c>
      <c r="I945" s="68" t="s">
        <v>58</v>
      </c>
      <c r="J945" s="68" t="s">
        <v>64</v>
      </c>
      <c r="K945" s="70">
        <v>0.30199999999999999</v>
      </c>
      <c r="L945" s="68">
        <v>8</v>
      </c>
    </row>
    <row r="946" spans="1:12" x14ac:dyDescent="0.25">
      <c r="A946" s="53" t="str">
        <f t="shared" si="108"/>
        <v>2024SepMalaysian Ringgit</v>
      </c>
      <c r="B946" s="57">
        <f t="shared" si="109"/>
        <v>0</v>
      </c>
      <c r="C946" s="57">
        <f t="shared" si="110"/>
        <v>0</v>
      </c>
      <c r="D946" s="57">
        <f t="shared" si="111"/>
        <v>0</v>
      </c>
      <c r="E946" s="57">
        <f t="shared" si="112"/>
        <v>0</v>
      </c>
      <c r="F946" s="57">
        <f t="shared" si="113"/>
        <v>0</v>
      </c>
      <c r="G946" s="57">
        <f t="shared" si="114"/>
        <v>0</v>
      </c>
      <c r="H946" s="68">
        <v>2024</v>
      </c>
      <c r="I946" s="68" t="s">
        <v>60</v>
      </c>
      <c r="J946" s="68" t="s">
        <v>64</v>
      </c>
      <c r="K946" s="70">
        <v>0.31180000000000002</v>
      </c>
      <c r="L946" s="68">
        <v>9</v>
      </c>
    </row>
    <row r="947" spans="1:12" x14ac:dyDescent="0.25">
      <c r="A947" s="53" t="str">
        <f t="shared" si="108"/>
        <v>2024OctMalaysian Ringgit</v>
      </c>
      <c r="B947" s="57">
        <f t="shared" si="109"/>
        <v>0</v>
      </c>
      <c r="C947" s="57">
        <f t="shared" si="110"/>
        <v>0</v>
      </c>
      <c r="D947" s="57">
        <f t="shared" si="111"/>
        <v>0</v>
      </c>
      <c r="E947" s="57">
        <f t="shared" si="112"/>
        <v>0</v>
      </c>
      <c r="F947" s="57">
        <f t="shared" si="113"/>
        <v>0</v>
      </c>
      <c r="G947" s="57">
        <f t="shared" si="114"/>
        <v>0</v>
      </c>
      <c r="H947" s="68">
        <v>2024</v>
      </c>
      <c r="I947" s="68" t="s">
        <v>62</v>
      </c>
      <c r="J947" s="68" t="s">
        <v>64</v>
      </c>
      <c r="K947" s="70">
        <v>0.30149999999999999</v>
      </c>
      <c r="L947" s="68">
        <v>10</v>
      </c>
    </row>
    <row r="948" spans="1:12" x14ac:dyDescent="0.25">
      <c r="A948" s="53" t="str">
        <f t="shared" si="108"/>
        <v>2024NovMalaysian Ringgit</v>
      </c>
      <c r="B948" s="57">
        <f t="shared" si="109"/>
        <v>0</v>
      </c>
      <c r="C948" s="57">
        <f t="shared" si="110"/>
        <v>0</v>
      </c>
      <c r="D948" s="57">
        <f t="shared" si="111"/>
        <v>0</v>
      </c>
      <c r="E948" s="57">
        <f t="shared" si="112"/>
        <v>0</v>
      </c>
      <c r="F948" s="57">
        <f t="shared" si="113"/>
        <v>0</v>
      </c>
      <c r="G948" s="57">
        <f t="shared" si="114"/>
        <v>0</v>
      </c>
      <c r="H948" s="68">
        <v>2024</v>
      </c>
      <c r="I948" s="68" t="s">
        <v>65</v>
      </c>
      <c r="J948" s="68" t="s">
        <v>64</v>
      </c>
      <c r="K948" s="70">
        <v>0.30170000000000002</v>
      </c>
      <c r="L948" s="68">
        <v>11</v>
      </c>
    </row>
    <row r="949" spans="1:12" x14ac:dyDescent="0.25">
      <c r="A949" s="53" t="str">
        <f t="shared" si="108"/>
        <v>2024DecMalaysian Ringgit</v>
      </c>
      <c r="B949" s="57">
        <f t="shared" si="109"/>
        <v>0</v>
      </c>
      <c r="C949" s="57">
        <f t="shared" si="110"/>
        <v>0</v>
      </c>
      <c r="D949" s="57">
        <f t="shared" si="111"/>
        <v>0</v>
      </c>
      <c r="E949" s="57">
        <f t="shared" si="112"/>
        <v>0</v>
      </c>
      <c r="F949" s="57">
        <f t="shared" si="113"/>
        <v>0</v>
      </c>
      <c r="G949" s="57">
        <f t="shared" si="114"/>
        <v>0</v>
      </c>
      <c r="H949" s="68">
        <v>2024</v>
      </c>
      <c r="I949" s="68" t="s">
        <v>11</v>
      </c>
      <c r="J949" s="68" t="s">
        <v>64</v>
      </c>
      <c r="K949" s="70">
        <v>0.30430000000000001</v>
      </c>
      <c r="L949" s="68">
        <v>12</v>
      </c>
    </row>
    <row r="950" spans="1:12" x14ac:dyDescent="0.25">
      <c r="A950" s="53" t="str">
        <f t="shared" si="108"/>
        <v>2025JanMalaysian Ringgit</v>
      </c>
      <c r="B950" s="57">
        <f t="shared" si="109"/>
        <v>0</v>
      </c>
      <c r="C950" s="57">
        <f t="shared" si="110"/>
        <v>0</v>
      </c>
      <c r="D950" s="57">
        <f t="shared" si="111"/>
        <v>0</v>
      </c>
      <c r="E950" s="57">
        <f t="shared" si="112"/>
        <v>0</v>
      </c>
      <c r="F950" s="57">
        <f t="shared" si="113"/>
        <v>0</v>
      </c>
      <c r="G950" s="57">
        <f t="shared" si="114"/>
        <v>0</v>
      </c>
      <c r="H950" s="68">
        <v>2025</v>
      </c>
      <c r="I950" s="68" t="s">
        <v>8</v>
      </c>
      <c r="J950" s="68" t="s">
        <v>64</v>
      </c>
      <c r="K950" s="68">
        <v>0.30659999999999998</v>
      </c>
      <c r="L950" s="68">
        <v>1</v>
      </c>
    </row>
    <row r="951" spans="1:12" x14ac:dyDescent="0.25">
      <c r="A951" s="53" t="str">
        <f t="shared" si="108"/>
        <v>2025FebMalaysian Ringgit</v>
      </c>
      <c r="B951" s="57">
        <f t="shared" si="109"/>
        <v>0</v>
      </c>
      <c r="C951" s="57">
        <f t="shared" si="110"/>
        <v>0</v>
      </c>
      <c r="D951" s="57">
        <f t="shared" si="111"/>
        <v>0</v>
      </c>
      <c r="E951" s="57">
        <f t="shared" si="112"/>
        <v>0</v>
      </c>
      <c r="F951" s="57">
        <f t="shared" si="113"/>
        <v>0</v>
      </c>
      <c r="G951" s="57">
        <f t="shared" si="114"/>
        <v>0</v>
      </c>
      <c r="H951" s="68">
        <v>2025</v>
      </c>
      <c r="I951" s="68" t="s">
        <v>36</v>
      </c>
      <c r="J951" s="68" t="s">
        <v>64</v>
      </c>
      <c r="K951" s="68">
        <v>0.30210000000000004</v>
      </c>
      <c r="L951" s="68">
        <v>2</v>
      </c>
    </row>
    <row r="952" spans="1:12" x14ac:dyDescent="0.25">
      <c r="A952" s="53" t="str">
        <f t="shared" si="108"/>
        <v>2025MarMalaysian Ringgit</v>
      </c>
      <c r="B952" s="57">
        <f t="shared" si="109"/>
        <v>0</v>
      </c>
      <c r="C952" s="57">
        <f t="shared" si="110"/>
        <v>0</v>
      </c>
      <c r="D952" s="57">
        <f t="shared" si="111"/>
        <v>0</v>
      </c>
      <c r="E952" s="57">
        <f t="shared" si="112"/>
        <v>0</v>
      </c>
      <c r="F952" s="57">
        <f t="shared" si="113"/>
        <v>0</v>
      </c>
      <c r="G952" s="57">
        <f t="shared" si="114"/>
        <v>0</v>
      </c>
      <c r="H952" s="68">
        <v>2025</v>
      </c>
      <c r="I952" s="68" t="s">
        <v>40</v>
      </c>
      <c r="J952" s="68" t="s">
        <v>64</v>
      </c>
      <c r="K952" s="68">
        <v>0.30249999999999999</v>
      </c>
      <c r="L952" s="68">
        <v>3</v>
      </c>
    </row>
    <row r="953" spans="1:12" x14ac:dyDescent="0.25">
      <c r="A953" s="53" t="str">
        <f t="shared" si="108"/>
        <v>2025AprMalaysian Ringgit</v>
      </c>
      <c r="B953" s="57">
        <f t="shared" si="109"/>
        <v>0</v>
      </c>
      <c r="C953" s="57">
        <f t="shared" si="110"/>
        <v>0</v>
      </c>
      <c r="D953" s="57">
        <f t="shared" si="111"/>
        <v>0</v>
      </c>
      <c r="E953" s="57">
        <f t="shared" si="112"/>
        <v>0</v>
      </c>
      <c r="F953" s="57">
        <f t="shared" si="113"/>
        <v>0</v>
      </c>
      <c r="G953" s="57">
        <f t="shared" si="114"/>
        <v>0</v>
      </c>
      <c r="H953" s="68">
        <v>2025</v>
      </c>
      <c r="I953" s="68" t="s">
        <v>44</v>
      </c>
      <c r="J953" s="68" t="s">
        <v>64</v>
      </c>
      <c r="K953" s="68">
        <v>0.30280000000000001</v>
      </c>
      <c r="L953" s="68">
        <v>4</v>
      </c>
    </row>
    <row r="954" spans="1:12" x14ac:dyDescent="0.25">
      <c r="A954" s="53" t="str">
        <f t="shared" si="108"/>
        <v>2025MayMalaysian Ringgit</v>
      </c>
      <c r="B954" s="57">
        <f t="shared" si="109"/>
        <v>0</v>
      </c>
      <c r="C954" s="57">
        <f t="shared" si="110"/>
        <v>0</v>
      </c>
      <c r="D954" s="57">
        <f t="shared" si="111"/>
        <v>0</v>
      </c>
      <c r="E954" s="57">
        <f t="shared" si="112"/>
        <v>0</v>
      </c>
      <c r="F954" s="57">
        <f t="shared" si="113"/>
        <v>0</v>
      </c>
      <c r="G954" s="57">
        <f t="shared" si="114"/>
        <v>0</v>
      </c>
      <c r="H954" s="68">
        <v>2025</v>
      </c>
      <c r="I954" s="68" t="s">
        <v>48</v>
      </c>
      <c r="J954" s="68" t="s">
        <v>64</v>
      </c>
      <c r="K954" s="68">
        <v>0.30399999999999999</v>
      </c>
      <c r="L954" s="68">
        <v>5</v>
      </c>
    </row>
    <row r="955" spans="1:12" x14ac:dyDescent="0.25">
      <c r="A955" s="53" t="str">
        <f t="shared" si="108"/>
        <v>2025JunMalaysian Ringgit</v>
      </c>
      <c r="B955" s="57">
        <f t="shared" si="109"/>
        <v>0</v>
      </c>
      <c r="C955" s="57">
        <f t="shared" si="110"/>
        <v>0</v>
      </c>
      <c r="D955" s="57">
        <f t="shared" si="111"/>
        <v>0</v>
      </c>
      <c r="E955" s="57">
        <f t="shared" si="112"/>
        <v>0</v>
      </c>
      <c r="F955" s="57">
        <f t="shared" si="113"/>
        <v>0</v>
      </c>
      <c r="G955" s="57">
        <f t="shared" si="114"/>
        <v>0</v>
      </c>
      <c r="H955" s="68">
        <v>2025</v>
      </c>
      <c r="I955" s="68" t="s">
        <v>52</v>
      </c>
      <c r="J955" s="68" t="s">
        <v>64</v>
      </c>
      <c r="K955" s="68">
        <v>0.30249999999999999</v>
      </c>
      <c r="L955" s="68">
        <v>6</v>
      </c>
    </row>
    <row r="956" spans="1:12" x14ac:dyDescent="0.25">
      <c r="A956" s="53" t="str">
        <f t="shared" si="108"/>
        <v>2025JulMalaysian Ringgit</v>
      </c>
      <c r="B956" s="57">
        <f t="shared" si="109"/>
        <v>0</v>
      </c>
      <c r="C956" s="57">
        <f t="shared" si="110"/>
        <v>0</v>
      </c>
      <c r="D956" s="57">
        <f t="shared" si="111"/>
        <v>0</v>
      </c>
      <c r="E956" s="57">
        <f t="shared" si="112"/>
        <v>0</v>
      </c>
      <c r="F956" s="57">
        <f t="shared" si="113"/>
        <v>0</v>
      </c>
      <c r="G956" s="57">
        <f t="shared" si="114"/>
        <v>0</v>
      </c>
      <c r="H956" s="68">
        <v>2025</v>
      </c>
      <c r="I956" s="68" t="s">
        <v>56</v>
      </c>
      <c r="J956" s="68" t="s">
        <v>64</v>
      </c>
      <c r="K956" s="68">
        <v>0.30430000000000001</v>
      </c>
      <c r="L956" s="68">
        <v>7</v>
      </c>
    </row>
    <row r="957" spans="1:12" x14ac:dyDescent="0.25">
      <c r="A957" s="53" t="str">
        <f t="shared" si="108"/>
        <v>2025AugMalaysian Ringgit</v>
      </c>
      <c r="B957" s="57">
        <f t="shared" si="109"/>
        <v>0</v>
      </c>
      <c r="C957" s="57">
        <f t="shared" si="110"/>
        <v>0</v>
      </c>
      <c r="D957" s="57">
        <f t="shared" si="111"/>
        <v>0</v>
      </c>
      <c r="E957" s="57">
        <f t="shared" si="112"/>
        <v>0</v>
      </c>
      <c r="F957" s="57">
        <f t="shared" si="113"/>
        <v>0</v>
      </c>
      <c r="G957" s="57">
        <f t="shared" si="114"/>
        <v>0</v>
      </c>
      <c r="H957" s="68">
        <v>2025</v>
      </c>
      <c r="I957" s="68" t="s">
        <v>58</v>
      </c>
      <c r="J957" s="68" t="s">
        <v>64</v>
      </c>
      <c r="K957" s="68">
        <v>0.30430000000000001</v>
      </c>
      <c r="L957" s="68">
        <v>8</v>
      </c>
    </row>
    <row r="958" spans="1:12" x14ac:dyDescent="0.25">
      <c r="A958" s="53" t="str">
        <f t="shared" si="108"/>
        <v>2025SepMalaysian Ringgit</v>
      </c>
      <c r="B958" s="57">
        <f t="shared" si="109"/>
        <v>0</v>
      </c>
      <c r="C958" s="57">
        <f t="shared" si="110"/>
        <v>0</v>
      </c>
      <c r="D958" s="57">
        <f t="shared" si="111"/>
        <v>0</v>
      </c>
      <c r="E958" s="57">
        <f t="shared" si="112"/>
        <v>0</v>
      </c>
      <c r="F958" s="57">
        <f t="shared" si="113"/>
        <v>0</v>
      </c>
      <c r="G958" s="57">
        <f t="shared" si="114"/>
        <v>0</v>
      </c>
      <c r="H958" s="68">
        <v>2025</v>
      </c>
      <c r="I958" s="68" t="s">
        <v>60</v>
      </c>
      <c r="J958" s="68" t="s">
        <v>64</v>
      </c>
      <c r="K958" s="68">
        <v>0.30630000000000002</v>
      </c>
      <c r="L958" s="68">
        <v>9</v>
      </c>
    </row>
    <row r="959" spans="1:12" x14ac:dyDescent="0.25">
      <c r="A959" s="53" t="str">
        <f t="shared" si="108"/>
        <v>2025OctMalaysian Ringgit</v>
      </c>
      <c r="B959" s="57">
        <f t="shared" si="109"/>
        <v>0</v>
      </c>
      <c r="C959" s="57">
        <f t="shared" si="110"/>
        <v>0</v>
      </c>
      <c r="D959" s="57">
        <f t="shared" si="111"/>
        <v>0</v>
      </c>
      <c r="E959" s="57">
        <f t="shared" si="112"/>
        <v>0</v>
      </c>
      <c r="F959" s="57">
        <f t="shared" si="113"/>
        <v>0</v>
      </c>
      <c r="G959" s="57">
        <f t="shared" si="114"/>
        <v>0</v>
      </c>
      <c r="H959" s="68">
        <v>2025</v>
      </c>
      <c r="I959" s="68" t="s">
        <v>62</v>
      </c>
      <c r="J959" s="68" t="s">
        <v>64</v>
      </c>
      <c r="K959" s="68">
        <v>0.31010000000000004</v>
      </c>
      <c r="L959" s="68">
        <v>10</v>
      </c>
    </row>
    <row r="960" spans="1:12" x14ac:dyDescent="0.25">
      <c r="A960" s="53" t="str">
        <f t="shared" si="108"/>
        <v>2025NovMalaysian Ringgit</v>
      </c>
      <c r="B960" s="57">
        <f t="shared" si="109"/>
        <v>0</v>
      </c>
      <c r="C960" s="57">
        <f t="shared" si="110"/>
        <v>0</v>
      </c>
      <c r="D960" s="57">
        <f t="shared" si="111"/>
        <v>0</v>
      </c>
      <c r="E960" s="57">
        <f t="shared" si="112"/>
        <v>0</v>
      </c>
      <c r="F960" s="57">
        <f t="shared" si="113"/>
        <v>0</v>
      </c>
      <c r="G960" s="57">
        <f t="shared" si="114"/>
        <v>0</v>
      </c>
      <c r="H960" s="68">
        <v>2025</v>
      </c>
      <c r="I960" s="68" t="s">
        <v>65</v>
      </c>
      <c r="J960" s="68" t="s">
        <v>64</v>
      </c>
      <c r="K960" s="68">
        <v>0.314</v>
      </c>
      <c r="L960" s="68">
        <v>11</v>
      </c>
    </row>
    <row r="961" spans="1:12" x14ac:dyDescent="0.25">
      <c r="A961" s="53" t="str">
        <f t="shared" si="108"/>
        <v>2025DecMalaysian Ringgit</v>
      </c>
      <c r="B961" s="57">
        <f t="shared" si="109"/>
        <v>0</v>
      </c>
      <c r="C961" s="57">
        <f t="shared" si="110"/>
        <v>0</v>
      </c>
      <c r="D961" s="57">
        <f t="shared" si="111"/>
        <v>0</v>
      </c>
      <c r="E961" s="57">
        <f t="shared" si="112"/>
        <v>0</v>
      </c>
      <c r="F961" s="57">
        <f t="shared" si="113"/>
        <v>0</v>
      </c>
      <c r="G961" s="57">
        <f t="shared" si="114"/>
        <v>0</v>
      </c>
      <c r="H961" s="68">
        <v>2025</v>
      </c>
      <c r="I961" s="68" t="s">
        <v>11</v>
      </c>
      <c r="J961" s="68" t="s">
        <v>64</v>
      </c>
      <c r="K961" s="68">
        <v>0.3165</v>
      </c>
      <c r="L961" s="68">
        <v>12</v>
      </c>
    </row>
    <row r="962" spans="1:12" x14ac:dyDescent="0.25">
      <c r="A962" s="53" t="str">
        <f t="shared" ref="A962:A1025" si="115">CONCATENATE(H962,I962,J962)</f>
        <v>2018JanNew Taiwan Dollar</v>
      </c>
      <c r="B962" s="57">
        <f t="shared" ref="B962:B1025" si="116">IF($N$8=A962,1,0)</f>
        <v>0</v>
      </c>
      <c r="C962" s="57">
        <f t="shared" si="110"/>
        <v>0</v>
      </c>
      <c r="D962" s="57">
        <f t="shared" si="111"/>
        <v>0</v>
      </c>
      <c r="E962" s="57">
        <f t="shared" si="112"/>
        <v>0</v>
      </c>
      <c r="F962" s="57">
        <f t="shared" si="113"/>
        <v>0</v>
      </c>
      <c r="G962" s="57">
        <f t="shared" si="114"/>
        <v>0</v>
      </c>
      <c r="H962" s="68">
        <v>2018</v>
      </c>
      <c r="I962" s="68" t="s">
        <v>8</v>
      </c>
      <c r="J962" s="68" t="s">
        <v>66</v>
      </c>
      <c r="K962" s="76">
        <v>4.4903999999999999E-2</v>
      </c>
      <c r="L962" s="68">
        <v>1</v>
      </c>
    </row>
    <row r="963" spans="1:12" x14ac:dyDescent="0.25">
      <c r="A963" s="53" t="str">
        <f t="shared" si="115"/>
        <v>2018FebNew Taiwan Dollar</v>
      </c>
      <c r="B963" s="57">
        <f t="shared" si="116"/>
        <v>0</v>
      </c>
      <c r="C963" s="57">
        <f t="shared" si="110"/>
        <v>0</v>
      </c>
      <c r="D963" s="57">
        <f t="shared" si="111"/>
        <v>0</v>
      </c>
      <c r="E963" s="57">
        <f t="shared" si="112"/>
        <v>0</v>
      </c>
      <c r="F963" s="57">
        <f t="shared" si="113"/>
        <v>0</v>
      </c>
      <c r="G963" s="57">
        <f t="shared" si="114"/>
        <v>0</v>
      </c>
      <c r="H963" s="68">
        <v>2018</v>
      </c>
      <c r="I963" s="68" t="s">
        <v>36</v>
      </c>
      <c r="J963" s="68" t="s">
        <v>66</v>
      </c>
      <c r="K963" s="76">
        <v>4.5274000000000002E-2</v>
      </c>
      <c r="L963" s="68">
        <v>2</v>
      </c>
    </row>
    <row r="964" spans="1:12" x14ac:dyDescent="0.25">
      <c r="A964" s="53" t="str">
        <f t="shared" si="115"/>
        <v>2018MarNew Taiwan Dollar</v>
      </c>
      <c r="B964" s="57">
        <f t="shared" si="116"/>
        <v>0</v>
      </c>
      <c r="C964" s="57">
        <f t="shared" ref="C964:C1027" si="117">IF(A964=$N$10,1,0)</f>
        <v>0</v>
      </c>
      <c r="D964" s="57">
        <f t="shared" ref="D964:D1027" si="118">SUM(B964:C964)</f>
        <v>0</v>
      </c>
      <c r="E964" s="57">
        <f t="shared" ref="E964:E1027" si="119">IF(SUM(D964,E963)=1,1,0)</f>
        <v>0</v>
      </c>
      <c r="F964" s="57">
        <f t="shared" ref="F964:F1027" si="120">MAX(D964:E964)</f>
        <v>0</v>
      </c>
      <c r="G964" s="57">
        <f t="shared" ref="G964:G1027" si="121">IF(AND(F964=1,F963=1),G963+F964,F964)</f>
        <v>0</v>
      </c>
      <c r="H964" s="68">
        <v>2018</v>
      </c>
      <c r="I964" s="68" t="s">
        <v>40</v>
      </c>
      <c r="J964" s="68" t="s">
        <v>66</v>
      </c>
      <c r="K964" s="76">
        <v>4.5004000000000002E-2</v>
      </c>
      <c r="L964" s="68">
        <v>3</v>
      </c>
    </row>
    <row r="965" spans="1:12" x14ac:dyDescent="0.25">
      <c r="A965" s="53" t="str">
        <f t="shared" si="115"/>
        <v>2018AprNew Taiwan Dollar</v>
      </c>
      <c r="B965" s="57">
        <f t="shared" si="116"/>
        <v>0</v>
      </c>
      <c r="C965" s="57">
        <f t="shared" si="117"/>
        <v>0</v>
      </c>
      <c r="D965" s="57">
        <f t="shared" si="118"/>
        <v>0</v>
      </c>
      <c r="E965" s="57">
        <f t="shared" si="119"/>
        <v>0</v>
      </c>
      <c r="F965" s="57">
        <f t="shared" si="120"/>
        <v>0</v>
      </c>
      <c r="G965" s="57">
        <f t="shared" si="121"/>
        <v>0</v>
      </c>
      <c r="H965" s="68">
        <v>2018</v>
      </c>
      <c r="I965" s="68" t="s">
        <v>44</v>
      </c>
      <c r="J965" s="68" t="s">
        <v>66</v>
      </c>
      <c r="K965" s="76">
        <v>4.4738E-2</v>
      </c>
      <c r="L965" s="68">
        <v>4</v>
      </c>
    </row>
    <row r="966" spans="1:12" x14ac:dyDescent="0.25">
      <c r="A966" s="53" t="str">
        <f t="shared" si="115"/>
        <v>2018MayNew Taiwan Dollar</v>
      </c>
      <c r="B966" s="57">
        <f t="shared" si="116"/>
        <v>0</v>
      </c>
      <c r="C966" s="57">
        <f t="shared" si="117"/>
        <v>0</v>
      </c>
      <c r="D966" s="57">
        <f t="shared" si="118"/>
        <v>0</v>
      </c>
      <c r="E966" s="57">
        <f t="shared" si="119"/>
        <v>0</v>
      </c>
      <c r="F966" s="57">
        <f t="shared" si="120"/>
        <v>0</v>
      </c>
      <c r="G966" s="57">
        <f t="shared" si="121"/>
        <v>0</v>
      </c>
      <c r="H966" s="68">
        <v>2018</v>
      </c>
      <c r="I966" s="68" t="s">
        <v>48</v>
      </c>
      <c r="J966" s="68" t="s">
        <v>66</v>
      </c>
      <c r="K966" s="68">
        <v>4.4684000000000001E-2</v>
      </c>
      <c r="L966" s="68">
        <v>5</v>
      </c>
    </row>
    <row r="967" spans="1:12" x14ac:dyDescent="0.25">
      <c r="A967" s="53" t="str">
        <f t="shared" si="115"/>
        <v>2018JunNew Taiwan Dollar</v>
      </c>
      <c r="B967" s="57">
        <f t="shared" si="116"/>
        <v>0</v>
      </c>
      <c r="C967" s="57">
        <f t="shared" si="117"/>
        <v>0</v>
      </c>
      <c r="D967" s="57">
        <f t="shared" si="118"/>
        <v>0</v>
      </c>
      <c r="E967" s="57">
        <f t="shared" si="119"/>
        <v>0</v>
      </c>
      <c r="F967" s="57">
        <f t="shared" si="120"/>
        <v>0</v>
      </c>
      <c r="G967" s="57">
        <f t="shared" si="121"/>
        <v>0</v>
      </c>
      <c r="H967" s="68">
        <v>2018</v>
      </c>
      <c r="I967" s="68" t="s">
        <v>52</v>
      </c>
      <c r="J967" s="68" t="s">
        <v>66</v>
      </c>
      <c r="K967" s="76">
        <v>4.4743000000000005E-2</v>
      </c>
      <c r="L967" s="68">
        <v>6</v>
      </c>
    </row>
    <row r="968" spans="1:12" x14ac:dyDescent="0.25">
      <c r="A968" s="53" t="str">
        <f t="shared" si="115"/>
        <v>2018JulNew Taiwan Dollar</v>
      </c>
      <c r="B968" s="57">
        <f t="shared" si="116"/>
        <v>0</v>
      </c>
      <c r="C968" s="57">
        <f t="shared" si="117"/>
        <v>0</v>
      </c>
      <c r="D968" s="57">
        <f t="shared" si="118"/>
        <v>0</v>
      </c>
      <c r="E968" s="57">
        <f t="shared" si="119"/>
        <v>0</v>
      </c>
      <c r="F968" s="57">
        <f t="shared" si="120"/>
        <v>0</v>
      </c>
      <c r="G968" s="57">
        <f t="shared" si="121"/>
        <v>0</v>
      </c>
      <c r="H968" s="68">
        <v>2018</v>
      </c>
      <c r="I968" s="68" t="s">
        <v>56</v>
      </c>
      <c r="J968" s="68" t="s">
        <v>66</v>
      </c>
      <c r="K968" s="68">
        <v>4.4458000000000004E-2</v>
      </c>
      <c r="L968" s="68">
        <v>7</v>
      </c>
    </row>
    <row r="969" spans="1:12" x14ac:dyDescent="0.25">
      <c r="A969" s="53" t="str">
        <f t="shared" si="115"/>
        <v>2018AugNew Taiwan Dollar</v>
      </c>
      <c r="B969" s="57">
        <f t="shared" si="116"/>
        <v>0</v>
      </c>
      <c r="C969" s="57">
        <f t="shared" si="117"/>
        <v>0</v>
      </c>
      <c r="D969" s="57">
        <f t="shared" si="118"/>
        <v>0</v>
      </c>
      <c r="E969" s="57">
        <f t="shared" si="119"/>
        <v>0</v>
      </c>
      <c r="F969" s="57">
        <f t="shared" si="120"/>
        <v>0</v>
      </c>
      <c r="G969" s="57">
        <f t="shared" si="121"/>
        <v>0</v>
      </c>
      <c r="H969" s="68">
        <v>2018</v>
      </c>
      <c r="I969" s="68" t="s">
        <v>58</v>
      </c>
      <c r="J969" s="68" t="s">
        <v>66</v>
      </c>
      <c r="K969" s="68">
        <v>4.4534000000000004E-2</v>
      </c>
      <c r="L969" s="68">
        <v>8</v>
      </c>
    </row>
    <row r="970" spans="1:12" x14ac:dyDescent="0.25">
      <c r="A970" s="53" t="str">
        <f t="shared" si="115"/>
        <v>2018SepNew Taiwan Dollar</v>
      </c>
      <c r="B970" s="57">
        <f t="shared" si="116"/>
        <v>0</v>
      </c>
      <c r="C970" s="57">
        <f t="shared" si="117"/>
        <v>0</v>
      </c>
      <c r="D970" s="57">
        <f t="shared" si="118"/>
        <v>0</v>
      </c>
      <c r="E970" s="57">
        <f t="shared" si="119"/>
        <v>0</v>
      </c>
      <c r="F970" s="57">
        <f t="shared" si="120"/>
        <v>0</v>
      </c>
      <c r="G970" s="57">
        <f t="shared" si="121"/>
        <v>0</v>
      </c>
      <c r="H970" s="68">
        <v>2018</v>
      </c>
      <c r="I970" s="68" t="s">
        <v>60</v>
      </c>
      <c r="J970" s="68" t="s">
        <v>66</v>
      </c>
      <c r="K970" s="68">
        <v>4.4843000000000001E-2</v>
      </c>
      <c r="L970" s="68">
        <v>9</v>
      </c>
    </row>
    <row r="971" spans="1:12" x14ac:dyDescent="0.25">
      <c r="A971" s="53" t="str">
        <f t="shared" si="115"/>
        <v>2018OctNew Taiwan Dollar</v>
      </c>
      <c r="B971" s="57">
        <f t="shared" si="116"/>
        <v>0</v>
      </c>
      <c r="C971" s="57">
        <f t="shared" si="117"/>
        <v>0</v>
      </c>
      <c r="D971" s="57">
        <f t="shared" si="118"/>
        <v>0</v>
      </c>
      <c r="E971" s="57">
        <f t="shared" si="119"/>
        <v>0</v>
      </c>
      <c r="F971" s="57">
        <f t="shared" si="120"/>
        <v>0</v>
      </c>
      <c r="G971" s="57">
        <f t="shared" si="121"/>
        <v>0</v>
      </c>
      <c r="H971" s="68">
        <v>2018</v>
      </c>
      <c r="I971" s="68" t="s">
        <v>62</v>
      </c>
      <c r="J971" s="68" t="s">
        <v>66</v>
      </c>
      <c r="K971" s="68">
        <v>4.4810999999999997E-2</v>
      </c>
      <c r="L971" s="68">
        <v>10</v>
      </c>
    </row>
    <row r="972" spans="1:12" x14ac:dyDescent="0.25">
      <c r="A972" s="53" t="str">
        <f t="shared" si="115"/>
        <v>2018NovNew Taiwan Dollar</v>
      </c>
      <c r="B972" s="57">
        <f t="shared" si="116"/>
        <v>0</v>
      </c>
      <c r="C972" s="57">
        <f t="shared" si="117"/>
        <v>0</v>
      </c>
      <c r="D972" s="57">
        <f t="shared" si="118"/>
        <v>0</v>
      </c>
      <c r="E972" s="57">
        <f t="shared" si="119"/>
        <v>0</v>
      </c>
      <c r="F972" s="57">
        <f t="shared" si="120"/>
        <v>0</v>
      </c>
      <c r="G972" s="57">
        <f t="shared" si="121"/>
        <v>0</v>
      </c>
      <c r="H972" s="68">
        <v>2018</v>
      </c>
      <c r="I972" s="68" t="s">
        <v>65</v>
      </c>
      <c r="J972" s="68" t="s">
        <v>66</v>
      </c>
      <c r="K972" s="68">
        <v>4.4463999999999997E-2</v>
      </c>
      <c r="L972" s="68">
        <v>11</v>
      </c>
    </row>
    <row r="973" spans="1:12" x14ac:dyDescent="0.25">
      <c r="A973" s="53" t="str">
        <f t="shared" si="115"/>
        <v>2018DecNew Taiwan Dollar</v>
      </c>
      <c r="B973" s="57">
        <f t="shared" si="116"/>
        <v>0</v>
      </c>
      <c r="C973" s="57">
        <f t="shared" si="117"/>
        <v>0</v>
      </c>
      <c r="D973" s="57">
        <f t="shared" si="118"/>
        <v>0</v>
      </c>
      <c r="E973" s="57">
        <f t="shared" si="119"/>
        <v>0</v>
      </c>
      <c r="F973" s="57">
        <f t="shared" si="120"/>
        <v>0</v>
      </c>
      <c r="G973" s="57">
        <f t="shared" si="121"/>
        <v>0</v>
      </c>
      <c r="H973" s="68">
        <v>2018</v>
      </c>
      <c r="I973" s="68" t="s">
        <v>11</v>
      </c>
      <c r="J973" s="68" t="s">
        <v>66</v>
      </c>
      <c r="K973" s="68">
        <v>4.4654999999999993E-2</v>
      </c>
      <c r="L973" s="68">
        <v>12</v>
      </c>
    </row>
    <row r="974" spans="1:12" x14ac:dyDescent="0.25">
      <c r="A974" s="53" t="str">
        <f t="shared" si="115"/>
        <v>2019JanNew Taiwan Dollar</v>
      </c>
      <c r="B974" s="57">
        <f t="shared" si="116"/>
        <v>0</v>
      </c>
      <c r="C974" s="57">
        <f t="shared" si="117"/>
        <v>0</v>
      </c>
      <c r="D974" s="57">
        <f t="shared" si="118"/>
        <v>0</v>
      </c>
      <c r="E974" s="57">
        <f t="shared" si="119"/>
        <v>0</v>
      </c>
      <c r="F974" s="57">
        <f t="shared" si="120"/>
        <v>0</v>
      </c>
      <c r="G974" s="57">
        <f t="shared" si="121"/>
        <v>0</v>
      </c>
      <c r="H974" s="68">
        <v>2019</v>
      </c>
      <c r="I974" s="68" t="s">
        <v>8</v>
      </c>
      <c r="J974" s="68" t="s">
        <v>66</v>
      </c>
      <c r="K974" s="77">
        <v>4.3840000000000004E-2</v>
      </c>
      <c r="L974" s="68">
        <v>1</v>
      </c>
    </row>
    <row r="975" spans="1:12" x14ac:dyDescent="0.25">
      <c r="A975" s="53" t="str">
        <f t="shared" si="115"/>
        <v>2019FebNew Taiwan Dollar</v>
      </c>
      <c r="B975" s="57">
        <f t="shared" si="116"/>
        <v>0</v>
      </c>
      <c r="C975" s="57">
        <f t="shared" si="117"/>
        <v>0</v>
      </c>
      <c r="D975" s="57">
        <f t="shared" si="118"/>
        <v>0</v>
      </c>
      <c r="E975" s="57">
        <f t="shared" si="119"/>
        <v>0</v>
      </c>
      <c r="F975" s="57">
        <f t="shared" si="120"/>
        <v>0</v>
      </c>
      <c r="G975" s="57">
        <f t="shared" si="121"/>
        <v>0</v>
      </c>
      <c r="H975" s="68">
        <v>2019</v>
      </c>
      <c r="I975" s="68" t="s">
        <v>36</v>
      </c>
      <c r="J975" s="68" t="s">
        <v>66</v>
      </c>
      <c r="K975" s="77">
        <v>4.3779999999999999E-2</v>
      </c>
      <c r="L975" s="68">
        <v>2</v>
      </c>
    </row>
    <row r="976" spans="1:12" x14ac:dyDescent="0.25">
      <c r="A976" s="53" t="str">
        <f t="shared" si="115"/>
        <v>2019MarNew Taiwan Dollar</v>
      </c>
      <c r="B976" s="57">
        <f t="shared" si="116"/>
        <v>0</v>
      </c>
      <c r="C976" s="57">
        <f t="shared" si="117"/>
        <v>0</v>
      </c>
      <c r="D976" s="57">
        <f t="shared" si="118"/>
        <v>0</v>
      </c>
      <c r="E976" s="57">
        <f t="shared" si="119"/>
        <v>0</v>
      </c>
      <c r="F976" s="57">
        <f t="shared" si="120"/>
        <v>0</v>
      </c>
      <c r="G976" s="57">
        <f t="shared" si="121"/>
        <v>0</v>
      </c>
      <c r="H976" s="68">
        <v>2019</v>
      </c>
      <c r="I976" s="68" t="s">
        <v>40</v>
      </c>
      <c r="J976" s="68" t="s">
        <v>66</v>
      </c>
      <c r="K976" s="77">
        <v>4.3990999999999995E-2</v>
      </c>
      <c r="L976" s="68">
        <v>3</v>
      </c>
    </row>
    <row r="977" spans="1:12" x14ac:dyDescent="0.25">
      <c r="A977" s="53" t="str">
        <f t="shared" si="115"/>
        <v>2019AprNew Taiwan Dollar</v>
      </c>
      <c r="B977" s="57">
        <f t="shared" si="116"/>
        <v>0</v>
      </c>
      <c r="C977" s="57">
        <f t="shared" si="117"/>
        <v>0</v>
      </c>
      <c r="D977" s="57">
        <f t="shared" si="118"/>
        <v>0</v>
      </c>
      <c r="E977" s="57">
        <f t="shared" si="119"/>
        <v>0</v>
      </c>
      <c r="F977" s="57">
        <f t="shared" si="120"/>
        <v>0</v>
      </c>
      <c r="G977" s="57">
        <f t="shared" si="121"/>
        <v>0</v>
      </c>
      <c r="H977" s="68">
        <v>2019</v>
      </c>
      <c r="I977" s="68" t="s">
        <v>44</v>
      </c>
      <c r="J977" s="68" t="s">
        <v>66</v>
      </c>
      <c r="K977" s="77">
        <v>4.4042999999999999E-2</v>
      </c>
      <c r="L977" s="68">
        <v>4</v>
      </c>
    </row>
    <row r="978" spans="1:12" x14ac:dyDescent="0.25">
      <c r="A978" s="53" t="str">
        <f t="shared" si="115"/>
        <v>2019MayNew Taiwan Dollar</v>
      </c>
      <c r="B978" s="57">
        <f t="shared" si="116"/>
        <v>0</v>
      </c>
      <c r="C978" s="57">
        <f t="shared" si="117"/>
        <v>0</v>
      </c>
      <c r="D978" s="57">
        <f t="shared" si="118"/>
        <v>0</v>
      </c>
      <c r="E978" s="57">
        <f t="shared" si="119"/>
        <v>0</v>
      </c>
      <c r="F978" s="57">
        <f t="shared" si="120"/>
        <v>0</v>
      </c>
      <c r="G978" s="57">
        <f t="shared" si="121"/>
        <v>0</v>
      </c>
      <c r="H978" s="68">
        <v>2019</v>
      </c>
      <c r="I978" s="68" t="s">
        <v>48</v>
      </c>
      <c r="J978" s="68" t="s">
        <v>66</v>
      </c>
      <c r="K978" s="77">
        <v>4.3621E-2</v>
      </c>
      <c r="L978" s="68">
        <v>5</v>
      </c>
    </row>
    <row r="979" spans="1:12" x14ac:dyDescent="0.25">
      <c r="A979" s="53" t="str">
        <f t="shared" si="115"/>
        <v>2019JunNew Taiwan Dollar</v>
      </c>
      <c r="B979" s="57">
        <f t="shared" si="116"/>
        <v>0</v>
      </c>
      <c r="C979" s="57">
        <f t="shared" si="117"/>
        <v>0</v>
      </c>
      <c r="D979" s="57">
        <f t="shared" si="118"/>
        <v>0</v>
      </c>
      <c r="E979" s="57">
        <f t="shared" si="119"/>
        <v>0</v>
      </c>
      <c r="F979" s="57">
        <f t="shared" si="120"/>
        <v>0</v>
      </c>
      <c r="G979" s="57">
        <f t="shared" si="121"/>
        <v>0</v>
      </c>
      <c r="H979" s="68">
        <v>2019</v>
      </c>
      <c r="I979" s="68" t="s">
        <v>52</v>
      </c>
      <c r="J979" s="68" t="s">
        <v>66</v>
      </c>
      <c r="K979" s="77">
        <v>4.3670999999999995E-2</v>
      </c>
      <c r="L979" s="68">
        <v>6</v>
      </c>
    </row>
    <row r="980" spans="1:12" x14ac:dyDescent="0.25">
      <c r="A980" s="53" t="str">
        <f t="shared" si="115"/>
        <v>2019JulNew Taiwan Dollar</v>
      </c>
      <c r="B980" s="57">
        <f t="shared" si="116"/>
        <v>0</v>
      </c>
      <c r="C980" s="57">
        <f t="shared" si="117"/>
        <v>0</v>
      </c>
      <c r="D980" s="57">
        <f t="shared" si="118"/>
        <v>0</v>
      </c>
      <c r="E980" s="57">
        <f t="shared" si="119"/>
        <v>0</v>
      </c>
      <c r="F980" s="57">
        <f t="shared" si="120"/>
        <v>0</v>
      </c>
      <c r="G980" s="57">
        <f t="shared" si="121"/>
        <v>0</v>
      </c>
      <c r="H980" s="68">
        <v>2019</v>
      </c>
      <c r="I980" s="68" t="s">
        <v>56</v>
      </c>
      <c r="J980" s="68" t="s">
        <v>66</v>
      </c>
      <c r="K980" s="76">
        <v>4.4062999999999998E-2</v>
      </c>
      <c r="L980" s="68">
        <v>7</v>
      </c>
    </row>
    <row r="981" spans="1:12" x14ac:dyDescent="0.25">
      <c r="A981" s="53" t="str">
        <f t="shared" si="115"/>
        <v>2019AugNew Taiwan Dollar</v>
      </c>
      <c r="B981" s="57">
        <f t="shared" si="116"/>
        <v>0</v>
      </c>
      <c r="C981" s="57">
        <f t="shared" si="117"/>
        <v>0</v>
      </c>
      <c r="D981" s="57">
        <f t="shared" si="118"/>
        <v>0</v>
      </c>
      <c r="E981" s="57">
        <f t="shared" si="119"/>
        <v>0</v>
      </c>
      <c r="F981" s="57">
        <f t="shared" si="120"/>
        <v>0</v>
      </c>
      <c r="G981" s="57">
        <f t="shared" si="121"/>
        <v>0</v>
      </c>
      <c r="H981" s="68">
        <v>2019</v>
      </c>
      <c r="I981" s="68" t="s">
        <v>58</v>
      </c>
      <c r="J981" s="68" t="s">
        <v>66</v>
      </c>
      <c r="K981" s="76">
        <v>4.4298999999999998E-2</v>
      </c>
      <c r="L981" s="68">
        <v>8</v>
      </c>
    </row>
    <row r="982" spans="1:12" x14ac:dyDescent="0.25">
      <c r="A982" s="53" t="str">
        <f t="shared" si="115"/>
        <v>2019SepNew Taiwan Dollar</v>
      </c>
      <c r="B982" s="57">
        <f t="shared" si="116"/>
        <v>0</v>
      </c>
      <c r="C982" s="57">
        <f t="shared" si="117"/>
        <v>0</v>
      </c>
      <c r="D982" s="57">
        <f t="shared" si="118"/>
        <v>0</v>
      </c>
      <c r="E982" s="57">
        <f t="shared" si="119"/>
        <v>0</v>
      </c>
      <c r="F982" s="57">
        <f t="shared" si="120"/>
        <v>0</v>
      </c>
      <c r="G982" s="57">
        <f t="shared" si="121"/>
        <v>0</v>
      </c>
      <c r="H982" s="68">
        <v>2019</v>
      </c>
      <c r="I982" s="68" t="s">
        <v>60</v>
      </c>
      <c r="J982" s="68" t="s">
        <v>66</v>
      </c>
      <c r="K982" s="76">
        <v>4.4511000000000002E-2</v>
      </c>
      <c r="L982" s="68">
        <v>9</v>
      </c>
    </row>
    <row r="983" spans="1:12" x14ac:dyDescent="0.25">
      <c r="A983" s="53" t="str">
        <f t="shared" si="115"/>
        <v>2019OctNew Taiwan Dollar</v>
      </c>
      <c r="B983" s="57">
        <f t="shared" si="116"/>
        <v>0</v>
      </c>
      <c r="C983" s="57">
        <f t="shared" si="117"/>
        <v>0</v>
      </c>
      <c r="D983" s="57">
        <f t="shared" si="118"/>
        <v>0</v>
      </c>
      <c r="E983" s="57">
        <f t="shared" si="119"/>
        <v>0</v>
      </c>
      <c r="F983" s="57">
        <f t="shared" si="120"/>
        <v>0</v>
      </c>
      <c r="G983" s="57">
        <f t="shared" si="121"/>
        <v>0</v>
      </c>
      <c r="H983" s="68">
        <v>2019</v>
      </c>
      <c r="I983" s="68" t="s">
        <v>62</v>
      </c>
      <c r="J983" s="68" t="s">
        <v>66</v>
      </c>
      <c r="K983" s="76">
        <v>4.4785999999999999E-2</v>
      </c>
      <c r="L983" s="68">
        <v>10</v>
      </c>
    </row>
    <row r="984" spans="1:12" x14ac:dyDescent="0.25">
      <c r="A984" s="53" t="str">
        <f t="shared" si="115"/>
        <v>2019NovNew Taiwan Dollar</v>
      </c>
      <c r="B984" s="57">
        <f t="shared" si="116"/>
        <v>0</v>
      </c>
      <c r="C984" s="57">
        <f t="shared" si="117"/>
        <v>0</v>
      </c>
      <c r="D984" s="57">
        <f t="shared" si="118"/>
        <v>0</v>
      </c>
      <c r="E984" s="57">
        <f t="shared" si="119"/>
        <v>0</v>
      </c>
      <c r="F984" s="57">
        <f t="shared" si="120"/>
        <v>0</v>
      </c>
      <c r="G984" s="57">
        <f t="shared" si="121"/>
        <v>0</v>
      </c>
      <c r="H984" s="68">
        <v>2019</v>
      </c>
      <c r="I984" s="68" t="s">
        <v>65</v>
      </c>
      <c r="J984" s="68" t="s">
        <v>66</v>
      </c>
      <c r="K984" s="76">
        <v>4.4763999999999998E-2</v>
      </c>
      <c r="L984" s="68">
        <v>11</v>
      </c>
    </row>
    <row r="985" spans="1:12" x14ac:dyDescent="0.25">
      <c r="A985" s="53" t="str">
        <f t="shared" si="115"/>
        <v>2019DecNew Taiwan Dollar</v>
      </c>
      <c r="B985" s="57">
        <f t="shared" si="116"/>
        <v>0</v>
      </c>
      <c r="C985" s="57">
        <f t="shared" si="117"/>
        <v>0</v>
      </c>
      <c r="D985" s="57">
        <f t="shared" si="118"/>
        <v>0</v>
      </c>
      <c r="E985" s="57">
        <f t="shared" si="119"/>
        <v>0</v>
      </c>
      <c r="F985" s="57">
        <f t="shared" si="120"/>
        <v>0</v>
      </c>
      <c r="G985" s="57">
        <f t="shared" si="121"/>
        <v>0</v>
      </c>
      <c r="H985" s="68">
        <v>2019</v>
      </c>
      <c r="I985" s="68" t="s">
        <v>11</v>
      </c>
      <c r="J985" s="68" t="s">
        <v>66</v>
      </c>
      <c r="K985" s="76">
        <v>4.4912000000000001E-2</v>
      </c>
      <c r="L985" s="68">
        <v>12</v>
      </c>
    </row>
    <row r="986" spans="1:12" x14ac:dyDescent="0.25">
      <c r="A986" s="53" t="str">
        <f t="shared" si="115"/>
        <v>2020JanNew Taiwan Dollar</v>
      </c>
      <c r="B986" s="57">
        <f t="shared" si="116"/>
        <v>0</v>
      </c>
      <c r="C986" s="57">
        <f t="shared" si="117"/>
        <v>0</v>
      </c>
      <c r="D986" s="57">
        <f t="shared" si="118"/>
        <v>0</v>
      </c>
      <c r="E986" s="57">
        <f t="shared" si="119"/>
        <v>0</v>
      </c>
      <c r="F986" s="57">
        <f t="shared" si="120"/>
        <v>0</v>
      </c>
      <c r="G986" s="57">
        <f t="shared" si="121"/>
        <v>0</v>
      </c>
      <c r="H986" s="68">
        <v>2020</v>
      </c>
      <c r="I986" s="68" t="s">
        <v>8</v>
      </c>
      <c r="J986" s="68" t="s">
        <v>66</v>
      </c>
      <c r="K986" s="76">
        <v>4.5038000000000002E-2</v>
      </c>
      <c r="L986" s="68">
        <v>1</v>
      </c>
    </row>
    <row r="987" spans="1:12" x14ac:dyDescent="0.25">
      <c r="A987" s="53" t="str">
        <f t="shared" si="115"/>
        <v>2020FebNew Taiwan Dollar</v>
      </c>
      <c r="B987" s="57">
        <f t="shared" si="116"/>
        <v>0</v>
      </c>
      <c r="C987" s="57">
        <f t="shared" si="117"/>
        <v>0</v>
      </c>
      <c r="D987" s="57">
        <f t="shared" si="118"/>
        <v>0</v>
      </c>
      <c r="E987" s="57">
        <f t="shared" si="119"/>
        <v>0</v>
      </c>
      <c r="F987" s="57">
        <f t="shared" si="120"/>
        <v>0</v>
      </c>
      <c r="G987" s="57">
        <f t="shared" si="121"/>
        <v>0</v>
      </c>
      <c r="H987" s="68">
        <v>2020</v>
      </c>
      <c r="I987" s="68" t="s">
        <v>36</v>
      </c>
      <c r="J987" s="68" t="s">
        <v>66</v>
      </c>
      <c r="K987" s="76">
        <v>4.6096999999999999E-2</v>
      </c>
      <c r="L987" s="68">
        <v>2</v>
      </c>
    </row>
    <row r="988" spans="1:12" x14ac:dyDescent="0.25">
      <c r="A988" s="53" t="str">
        <f t="shared" si="115"/>
        <v>2020MarNew Taiwan Dollar</v>
      </c>
      <c r="B988" s="57">
        <f t="shared" si="116"/>
        <v>0</v>
      </c>
      <c r="C988" s="57">
        <f t="shared" si="117"/>
        <v>0</v>
      </c>
      <c r="D988" s="57">
        <f t="shared" si="118"/>
        <v>0</v>
      </c>
      <c r="E988" s="57">
        <f t="shared" si="119"/>
        <v>0</v>
      </c>
      <c r="F988" s="57">
        <f t="shared" si="120"/>
        <v>0</v>
      </c>
      <c r="G988" s="57">
        <f t="shared" si="121"/>
        <v>0</v>
      </c>
      <c r="H988" s="68">
        <v>2020</v>
      </c>
      <c r="I988" s="68" t="s">
        <v>40</v>
      </c>
      <c r="J988" s="68" t="s">
        <v>66</v>
      </c>
      <c r="K988" s="76">
        <v>4.7085000000000002E-2</v>
      </c>
      <c r="L988" s="68">
        <v>3</v>
      </c>
    </row>
    <row r="989" spans="1:12" x14ac:dyDescent="0.25">
      <c r="A989" s="53" t="str">
        <f t="shared" si="115"/>
        <v>2020AprNew Taiwan Dollar</v>
      </c>
      <c r="B989" s="57">
        <f t="shared" si="116"/>
        <v>0</v>
      </c>
      <c r="C989" s="57">
        <f t="shared" si="117"/>
        <v>0</v>
      </c>
      <c r="D989" s="57">
        <f t="shared" si="118"/>
        <v>0</v>
      </c>
      <c r="E989" s="57">
        <f t="shared" si="119"/>
        <v>0</v>
      </c>
      <c r="F989" s="57">
        <f t="shared" si="120"/>
        <v>0</v>
      </c>
      <c r="G989" s="57">
        <f t="shared" si="121"/>
        <v>0</v>
      </c>
      <c r="H989" s="68">
        <v>2020</v>
      </c>
      <c r="I989" s="68" t="s">
        <v>44</v>
      </c>
      <c r="J989" s="68" t="s">
        <v>66</v>
      </c>
      <c r="K989" s="76">
        <v>4.7351999999999998E-2</v>
      </c>
      <c r="L989" s="68">
        <v>4</v>
      </c>
    </row>
    <row r="990" spans="1:12" x14ac:dyDescent="0.25">
      <c r="A990" s="53" t="str">
        <f t="shared" si="115"/>
        <v>2020MayNew Taiwan Dollar</v>
      </c>
      <c r="B990" s="57">
        <f t="shared" si="116"/>
        <v>0</v>
      </c>
      <c r="C990" s="57">
        <f t="shared" si="117"/>
        <v>0</v>
      </c>
      <c r="D990" s="57">
        <f t="shared" si="118"/>
        <v>0</v>
      </c>
      <c r="E990" s="57">
        <f t="shared" si="119"/>
        <v>0</v>
      </c>
      <c r="F990" s="57">
        <f t="shared" si="120"/>
        <v>0</v>
      </c>
      <c r="G990" s="57">
        <f t="shared" si="121"/>
        <v>0</v>
      </c>
      <c r="H990" s="68">
        <v>2020</v>
      </c>
      <c r="I990" s="68" t="s">
        <v>48</v>
      </c>
      <c r="J990" s="68" t="s">
        <v>66</v>
      </c>
      <c r="K990" s="76">
        <v>4.7154000000000001E-2</v>
      </c>
      <c r="L990" s="68">
        <v>5</v>
      </c>
    </row>
    <row r="991" spans="1:12" x14ac:dyDescent="0.25">
      <c r="A991" s="53" t="str">
        <f t="shared" si="115"/>
        <v>2020JunNew Taiwan Dollar</v>
      </c>
      <c r="B991" s="57">
        <f t="shared" si="116"/>
        <v>0</v>
      </c>
      <c r="C991" s="57">
        <f t="shared" si="117"/>
        <v>0</v>
      </c>
      <c r="D991" s="57">
        <f t="shared" si="118"/>
        <v>0</v>
      </c>
      <c r="E991" s="57">
        <f t="shared" si="119"/>
        <v>0</v>
      </c>
      <c r="F991" s="57">
        <f t="shared" si="120"/>
        <v>0</v>
      </c>
      <c r="G991" s="57">
        <f t="shared" si="121"/>
        <v>0</v>
      </c>
      <c r="H991" s="68">
        <v>2020</v>
      </c>
      <c r="I991" s="68" t="s">
        <v>52</v>
      </c>
      <c r="J991" s="68" t="s">
        <v>66</v>
      </c>
      <c r="K991" s="76">
        <v>4.7373000000000005E-2</v>
      </c>
      <c r="L991" s="68">
        <v>6</v>
      </c>
    </row>
    <row r="992" spans="1:12" x14ac:dyDescent="0.25">
      <c r="A992" s="53" t="str">
        <f t="shared" si="115"/>
        <v>2020JulNew Taiwan Dollar</v>
      </c>
      <c r="B992" s="57">
        <f t="shared" si="116"/>
        <v>0</v>
      </c>
      <c r="C992" s="57">
        <f t="shared" si="117"/>
        <v>0</v>
      </c>
      <c r="D992" s="57">
        <f t="shared" si="118"/>
        <v>0</v>
      </c>
      <c r="E992" s="57">
        <f t="shared" si="119"/>
        <v>0</v>
      </c>
      <c r="F992" s="57">
        <f t="shared" si="120"/>
        <v>0</v>
      </c>
      <c r="G992" s="57">
        <f t="shared" si="121"/>
        <v>0</v>
      </c>
      <c r="H992" s="68">
        <v>2020</v>
      </c>
      <c r="I992" s="68" t="s">
        <v>56</v>
      </c>
      <c r="J992" s="68" t="s">
        <v>66</v>
      </c>
      <c r="K992" s="76">
        <v>4.6940999999999997E-2</v>
      </c>
      <c r="L992" s="68">
        <v>7</v>
      </c>
    </row>
    <row r="993" spans="1:12" x14ac:dyDescent="0.25">
      <c r="A993" s="53" t="str">
        <f t="shared" si="115"/>
        <v>2020AugNew Taiwan Dollar</v>
      </c>
      <c r="B993" s="57">
        <f t="shared" si="116"/>
        <v>0</v>
      </c>
      <c r="C993" s="57">
        <f t="shared" si="117"/>
        <v>0</v>
      </c>
      <c r="D993" s="57">
        <f t="shared" si="118"/>
        <v>0</v>
      </c>
      <c r="E993" s="57">
        <f t="shared" si="119"/>
        <v>0</v>
      </c>
      <c r="F993" s="57">
        <f t="shared" si="120"/>
        <v>0</v>
      </c>
      <c r="G993" s="57">
        <f t="shared" si="121"/>
        <v>0</v>
      </c>
      <c r="H993" s="68">
        <v>2020</v>
      </c>
      <c r="I993" s="68" t="s">
        <v>58</v>
      </c>
      <c r="J993" s="68" t="s">
        <v>66</v>
      </c>
      <c r="K993" s="76">
        <v>4.6243999999999993E-2</v>
      </c>
      <c r="L993" s="68">
        <v>8</v>
      </c>
    </row>
    <row r="994" spans="1:12" x14ac:dyDescent="0.25">
      <c r="A994" s="53" t="str">
        <f t="shared" si="115"/>
        <v>2020SepNew Taiwan Dollar</v>
      </c>
      <c r="B994" s="57">
        <f t="shared" si="116"/>
        <v>0</v>
      </c>
      <c r="C994" s="57">
        <f t="shared" si="117"/>
        <v>0</v>
      </c>
      <c r="D994" s="57">
        <f t="shared" si="118"/>
        <v>0</v>
      </c>
      <c r="E994" s="57">
        <f t="shared" si="119"/>
        <v>0</v>
      </c>
      <c r="F994" s="57">
        <f t="shared" si="120"/>
        <v>0</v>
      </c>
      <c r="G994" s="57">
        <f t="shared" si="121"/>
        <v>0</v>
      </c>
      <c r="H994" s="68">
        <v>2020</v>
      </c>
      <c r="I994" s="68" t="s">
        <v>60</v>
      </c>
      <c r="J994" s="68" t="s">
        <v>66</v>
      </c>
      <c r="K994" s="76">
        <v>4.7237000000000001E-2</v>
      </c>
      <c r="L994" s="68">
        <v>9</v>
      </c>
    </row>
    <row r="995" spans="1:12" x14ac:dyDescent="0.25">
      <c r="A995" s="53" t="str">
        <f t="shared" si="115"/>
        <v>2020OctNew Taiwan Dollar</v>
      </c>
      <c r="B995" s="57">
        <f t="shared" si="116"/>
        <v>0</v>
      </c>
      <c r="C995" s="57">
        <f t="shared" si="117"/>
        <v>0</v>
      </c>
      <c r="D995" s="57">
        <f t="shared" si="118"/>
        <v>0</v>
      </c>
      <c r="E995" s="57">
        <f t="shared" si="119"/>
        <v>0</v>
      </c>
      <c r="F995" s="57">
        <f t="shared" si="120"/>
        <v>0</v>
      </c>
      <c r="G995" s="57">
        <f t="shared" si="121"/>
        <v>0</v>
      </c>
      <c r="H995" s="68">
        <v>2020</v>
      </c>
      <c r="I995" s="68" t="s">
        <v>62</v>
      </c>
      <c r="J995" s="68" t="s">
        <v>66</v>
      </c>
      <c r="K995" s="76">
        <v>4.7712999999999998E-2</v>
      </c>
      <c r="L995" s="68">
        <v>10</v>
      </c>
    </row>
    <row r="996" spans="1:12" x14ac:dyDescent="0.25">
      <c r="A996" s="53" t="str">
        <f t="shared" si="115"/>
        <v>2020NovNew Taiwan Dollar</v>
      </c>
      <c r="B996" s="57">
        <f t="shared" si="116"/>
        <v>0</v>
      </c>
      <c r="C996" s="57">
        <f t="shared" si="117"/>
        <v>0</v>
      </c>
      <c r="D996" s="57">
        <f t="shared" si="118"/>
        <v>0</v>
      </c>
      <c r="E996" s="57">
        <f t="shared" si="119"/>
        <v>0</v>
      </c>
      <c r="F996" s="57">
        <f t="shared" si="120"/>
        <v>0</v>
      </c>
      <c r="G996" s="57">
        <f t="shared" si="121"/>
        <v>0</v>
      </c>
      <c r="H996" s="68">
        <v>2020</v>
      </c>
      <c r="I996" s="68" t="s">
        <v>65</v>
      </c>
      <c r="J996" s="68" t="s">
        <v>66</v>
      </c>
      <c r="K996" s="76">
        <v>4.6844999999999998E-2</v>
      </c>
      <c r="L996" s="68">
        <v>11</v>
      </c>
    </row>
    <row r="997" spans="1:12" x14ac:dyDescent="0.25">
      <c r="A997" s="53" t="str">
        <f t="shared" si="115"/>
        <v>2020DecNew Taiwan Dollar</v>
      </c>
      <c r="B997" s="57">
        <f t="shared" si="116"/>
        <v>0</v>
      </c>
      <c r="C997" s="57">
        <f t="shared" si="117"/>
        <v>0</v>
      </c>
      <c r="D997" s="57">
        <f t="shared" si="118"/>
        <v>0</v>
      </c>
      <c r="E997" s="57">
        <f t="shared" si="119"/>
        <v>0</v>
      </c>
      <c r="F997" s="57">
        <f t="shared" si="120"/>
        <v>0</v>
      </c>
      <c r="G997" s="57">
        <f t="shared" si="121"/>
        <v>0</v>
      </c>
      <c r="H997" s="68">
        <v>2020</v>
      </c>
      <c r="I997" s="68" t="s">
        <v>11</v>
      </c>
      <c r="J997" s="68" t="s">
        <v>66</v>
      </c>
      <c r="K997" s="68">
        <v>4.7100000000000003E-2</v>
      </c>
      <c r="L997" s="68">
        <v>12</v>
      </c>
    </row>
    <row r="998" spans="1:12" x14ac:dyDescent="0.25">
      <c r="A998" s="53" t="str">
        <f t="shared" si="115"/>
        <v>2021JanNew Taiwan Dollar</v>
      </c>
      <c r="B998" s="57">
        <f t="shared" si="116"/>
        <v>0</v>
      </c>
      <c r="C998" s="57">
        <f t="shared" si="117"/>
        <v>0</v>
      </c>
      <c r="D998" s="57">
        <f t="shared" si="118"/>
        <v>0</v>
      </c>
      <c r="E998" s="57">
        <f t="shared" si="119"/>
        <v>0</v>
      </c>
      <c r="F998" s="57">
        <f t="shared" si="120"/>
        <v>0</v>
      </c>
      <c r="G998" s="57">
        <f t="shared" si="121"/>
        <v>0</v>
      </c>
      <c r="H998" s="68">
        <v>2021</v>
      </c>
      <c r="I998" s="68" t="s">
        <v>8</v>
      </c>
      <c r="J998" s="68" t="s">
        <v>66</v>
      </c>
      <c r="K998" s="76">
        <v>4.7493999999999995E-2</v>
      </c>
      <c r="L998" s="68">
        <v>1</v>
      </c>
    </row>
    <row r="999" spans="1:12" x14ac:dyDescent="0.25">
      <c r="A999" s="53" t="str">
        <f t="shared" si="115"/>
        <v>2021FebNew Taiwan Dollar</v>
      </c>
      <c r="B999" s="57">
        <f t="shared" si="116"/>
        <v>0</v>
      </c>
      <c r="C999" s="57">
        <f t="shared" si="117"/>
        <v>0</v>
      </c>
      <c r="D999" s="57">
        <f t="shared" si="118"/>
        <v>0</v>
      </c>
      <c r="E999" s="57">
        <f t="shared" si="119"/>
        <v>0</v>
      </c>
      <c r="F999" s="57">
        <f t="shared" si="120"/>
        <v>0</v>
      </c>
      <c r="G999" s="57">
        <f t="shared" si="121"/>
        <v>0</v>
      </c>
      <c r="H999" s="68">
        <v>2021</v>
      </c>
      <c r="I999" s="68" t="s">
        <v>36</v>
      </c>
      <c r="J999" s="68" t="s">
        <v>66</v>
      </c>
      <c r="K999" s="76">
        <v>4.7727000000000006E-2</v>
      </c>
      <c r="L999" s="68">
        <v>2</v>
      </c>
    </row>
    <row r="1000" spans="1:12" x14ac:dyDescent="0.25">
      <c r="A1000" s="53" t="str">
        <f t="shared" si="115"/>
        <v>2021MarNew Taiwan Dollar</v>
      </c>
      <c r="B1000" s="57">
        <f t="shared" si="116"/>
        <v>0</v>
      </c>
      <c r="C1000" s="57">
        <f t="shared" si="117"/>
        <v>0</v>
      </c>
      <c r="D1000" s="57">
        <f t="shared" si="118"/>
        <v>0</v>
      </c>
      <c r="E1000" s="57">
        <f t="shared" si="119"/>
        <v>0</v>
      </c>
      <c r="F1000" s="57">
        <f t="shared" si="120"/>
        <v>0</v>
      </c>
      <c r="G1000" s="57">
        <f t="shared" si="121"/>
        <v>0</v>
      </c>
      <c r="H1000" s="68">
        <v>2021</v>
      </c>
      <c r="I1000" s="68" t="s">
        <v>40</v>
      </c>
      <c r="J1000" s="68" t="s">
        <v>66</v>
      </c>
      <c r="K1000" s="76">
        <v>4.7233999999999998E-2</v>
      </c>
      <c r="L1000" s="68">
        <v>3</v>
      </c>
    </row>
    <row r="1001" spans="1:12" x14ac:dyDescent="0.25">
      <c r="A1001" s="53" t="str">
        <f t="shared" si="115"/>
        <v>2021AprNew Taiwan Dollar</v>
      </c>
      <c r="B1001" s="57">
        <f t="shared" si="116"/>
        <v>0</v>
      </c>
      <c r="C1001" s="57">
        <f t="shared" si="117"/>
        <v>0</v>
      </c>
      <c r="D1001" s="57">
        <f t="shared" si="118"/>
        <v>0</v>
      </c>
      <c r="E1001" s="57">
        <f t="shared" si="119"/>
        <v>0</v>
      </c>
      <c r="F1001" s="57">
        <f t="shared" si="120"/>
        <v>0</v>
      </c>
      <c r="G1001" s="57">
        <f t="shared" si="121"/>
        <v>0</v>
      </c>
      <c r="H1001" s="68">
        <v>2021</v>
      </c>
      <c r="I1001" s="68" t="s">
        <v>44</v>
      </c>
      <c r="J1001" s="68" t="s">
        <v>66</v>
      </c>
      <c r="K1001" s="76">
        <v>4.7539999999999999E-2</v>
      </c>
      <c r="L1001" s="68">
        <v>4</v>
      </c>
    </row>
    <row r="1002" spans="1:12" x14ac:dyDescent="0.25">
      <c r="A1002" s="53" t="str">
        <f t="shared" si="115"/>
        <v>2021MayNew Taiwan Dollar</v>
      </c>
      <c r="B1002" s="57">
        <f t="shared" si="116"/>
        <v>0</v>
      </c>
      <c r="C1002" s="57">
        <f t="shared" si="117"/>
        <v>0</v>
      </c>
      <c r="D1002" s="57">
        <f t="shared" si="118"/>
        <v>0</v>
      </c>
      <c r="E1002" s="57">
        <f t="shared" si="119"/>
        <v>0</v>
      </c>
      <c r="F1002" s="57">
        <f t="shared" si="120"/>
        <v>0</v>
      </c>
      <c r="G1002" s="57">
        <f t="shared" si="121"/>
        <v>0</v>
      </c>
      <c r="H1002" s="68">
        <v>2021</v>
      </c>
      <c r="I1002" s="68" t="s">
        <v>48</v>
      </c>
      <c r="J1002" s="68" t="s">
        <v>66</v>
      </c>
      <c r="K1002" s="76">
        <v>4.7857999999999998E-2</v>
      </c>
      <c r="L1002" s="68">
        <v>5</v>
      </c>
    </row>
    <row r="1003" spans="1:12" x14ac:dyDescent="0.25">
      <c r="A1003" s="53" t="str">
        <f t="shared" si="115"/>
        <v>2021JunNew Taiwan Dollar</v>
      </c>
      <c r="B1003" s="57">
        <f t="shared" si="116"/>
        <v>0</v>
      </c>
      <c r="C1003" s="57">
        <f t="shared" si="117"/>
        <v>0</v>
      </c>
      <c r="D1003" s="57">
        <f t="shared" si="118"/>
        <v>0</v>
      </c>
      <c r="E1003" s="57">
        <f t="shared" si="119"/>
        <v>0</v>
      </c>
      <c r="F1003" s="57">
        <f t="shared" si="120"/>
        <v>0</v>
      </c>
      <c r="G1003" s="57">
        <f t="shared" si="121"/>
        <v>0</v>
      </c>
      <c r="H1003" s="68">
        <v>2021</v>
      </c>
      <c r="I1003" s="68" t="s">
        <v>52</v>
      </c>
      <c r="J1003" s="68" t="s">
        <v>66</v>
      </c>
      <c r="K1003" s="76">
        <v>4.8166E-2</v>
      </c>
      <c r="L1003" s="68">
        <v>6</v>
      </c>
    </row>
    <row r="1004" spans="1:12" x14ac:dyDescent="0.25">
      <c r="A1004" s="53" t="str">
        <f t="shared" si="115"/>
        <v>2021JulNew Taiwan Dollar</v>
      </c>
      <c r="B1004" s="57">
        <f t="shared" si="116"/>
        <v>0</v>
      </c>
      <c r="C1004" s="57">
        <f t="shared" si="117"/>
        <v>0</v>
      </c>
      <c r="D1004" s="57">
        <f t="shared" si="118"/>
        <v>0</v>
      </c>
      <c r="E1004" s="57">
        <f t="shared" si="119"/>
        <v>0</v>
      </c>
      <c r="F1004" s="57">
        <f t="shared" si="120"/>
        <v>0</v>
      </c>
      <c r="G1004" s="57">
        <f t="shared" si="121"/>
        <v>0</v>
      </c>
      <c r="H1004" s="68">
        <v>2021</v>
      </c>
      <c r="I1004" s="68" t="s">
        <v>56</v>
      </c>
      <c r="J1004" s="68" t="s">
        <v>66</v>
      </c>
      <c r="K1004" s="76">
        <v>4.8438999999999996E-2</v>
      </c>
      <c r="L1004" s="68">
        <v>7</v>
      </c>
    </row>
    <row r="1005" spans="1:12" x14ac:dyDescent="0.25">
      <c r="A1005" s="53" t="str">
        <f t="shared" si="115"/>
        <v>2021AugNew Taiwan Dollar</v>
      </c>
      <c r="B1005" s="57">
        <f t="shared" si="116"/>
        <v>0</v>
      </c>
      <c r="C1005" s="57">
        <f t="shared" si="117"/>
        <v>0</v>
      </c>
      <c r="D1005" s="57">
        <f t="shared" si="118"/>
        <v>0</v>
      </c>
      <c r="E1005" s="57">
        <f t="shared" si="119"/>
        <v>0</v>
      </c>
      <c r="F1005" s="57">
        <f t="shared" si="120"/>
        <v>0</v>
      </c>
      <c r="G1005" s="57">
        <f t="shared" si="121"/>
        <v>0</v>
      </c>
      <c r="H1005" s="68">
        <v>2021</v>
      </c>
      <c r="I1005" s="68" t="s">
        <v>58</v>
      </c>
      <c r="J1005" s="68" t="s">
        <v>66</v>
      </c>
      <c r="K1005" s="76">
        <v>4.8453999999999997E-2</v>
      </c>
      <c r="L1005" s="68">
        <v>8</v>
      </c>
    </row>
    <row r="1006" spans="1:12" x14ac:dyDescent="0.25">
      <c r="A1006" s="53" t="str">
        <f t="shared" si="115"/>
        <v>2021SepNew Taiwan Dollar</v>
      </c>
      <c r="B1006" s="57">
        <f t="shared" si="116"/>
        <v>0</v>
      </c>
      <c r="C1006" s="57">
        <f t="shared" si="117"/>
        <v>0</v>
      </c>
      <c r="D1006" s="57">
        <f t="shared" si="118"/>
        <v>0</v>
      </c>
      <c r="E1006" s="57">
        <f t="shared" si="119"/>
        <v>0</v>
      </c>
      <c r="F1006" s="57">
        <f t="shared" si="120"/>
        <v>0</v>
      </c>
      <c r="G1006" s="57">
        <f t="shared" si="121"/>
        <v>0</v>
      </c>
      <c r="H1006" s="68">
        <v>2021</v>
      </c>
      <c r="I1006" s="68" t="s">
        <v>60</v>
      </c>
      <c r="J1006" s="68" t="s">
        <v>66</v>
      </c>
      <c r="K1006" s="76">
        <v>4.8825E-2</v>
      </c>
      <c r="L1006" s="68">
        <v>9</v>
      </c>
    </row>
    <row r="1007" spans="1:12" x14ac:dyDescent="0.25">
      <c r="A1007" s="53" t="str">
        <f t="shared" si="115"/>
        <v>2021OctNew Taiwan Dollar</v>
      </c>
      <c r="B1007" s="57">
        <f t="shared" si="116"/>
        <v>0</v>
      </c>
      <c r="C1007" s="57">
        <f t="shared" si="117"/>
        <v>0</v>
      </c>
      <c r="D1007" s="57">
        <f t="shared" si="118"/>
        <v>0</v>
      </c>
      <c r="E1007" s="57">
        <f t="shared" si="119"/>
        <v>0</v>
      </c>
      <c r="F1007" s="57">
        <f t="shared" si="120"/>
        <v>0</v>
      </c>
      <c r="G1007" s="57">
        <f t="shared" si="121"/>
        <v>0</v>
      </c>
      <c r="H1007" s="68">
        <v>2021</v>
      </c>
      <c r="I1007" s="68" t="s">
        <v>62</v>
      </c>
      <c r="J1007" s="68" t="s">
        <v>66</v>
      </c>
      <c r="K1007" s="76">
        <v>4.8334000000000002E-2</v>
      </c>
      <c r="L1007" s="68">
        <v>10</v>
      </c>
    </row>
    <row r="1008" spans="1:12" x14ac:dyDescent="0.25">
      <c r="A1008" s="53" t="str">
        <f t="shared" si="115"/>
        <v>2021NovNew Taiwan Dollar</v>
      </c>
      <c r="B1008" s="57">
        <f t="shared" si="116"/>
        <v>0</v>
      </c>
      <c r="C1008" s="57">
        <f t="shared" si="117"/>
        <v>0</v>
      </c>
      <c r="D1008" s="57">
        <f t="shared" si="118"/>
        <v>0</v>
      </c>
      <c r="E1008" s="57">
        <f t="shared" si="119"/>
        <v>0</v>
      </c>
      <c r="F1008" s="57">
        <f t="shared" si="120"/>
        <v>0</v>
      </c>
      <c r="G1008" s="57">
        <f t="shared" si="121"/>
        <v>0</v>
      </c>
      <c r="H1008" s="68">
        <v>2021</v>
      </c>
      <c r="I1008" s="68" t="s">
        <v>65</v>
      </c>
      <c r="J1008" s="68" t="s">
        <v>66</v>
      </c>
      <c r="K1008" s="76">
        <v>4.9328000000000004E-2</v>
      </c>
      <c r="L1008" s="68">
        <v>11</v>
      </c>
    </row>
    <row r="1009" spans="1:12" x14ac:dyDescent="0.25">
      <c r="A1009" s="53" t="str">
        <f t="shared" si="115"/>
        <v>2021DecNew Taiwan Dollar</v>
      </c>
      <c r="B1009" s="57">
        <f t="shared" si="116"/>
        <v>0</v>
      </c>
      <c r="C1009" s="57">
        <f t="shared" si="117"/>
        <v>0</v>
      </c>
      <c r="D1009" s="57">
        <f t="shared" si="118"/>
        <v>0</v>
      </c>
      <c r="E1009" s="57">
        <f t="shared" si="119"/>
        <v>0</v>
      </c>
      <c r="F1009" s="57">
        <f t="shared" si="120"/>
        <v>0</v>
      </c>
      <c r="G1009" s="57">
        <f t="shared" si="121"/>
        <v>0</v>
      </c>
      <c r="H1009" s="68">
        <v>2021</v>
      </c>
      <c r="I1009" s="68" t="s">
        <v>11</v>
      </c>
      <c r="J1009" s="68" t="s">
        <v>66</v>
      </c>
      <c r="K1009" s="76">
        <v>4.8680000000000001E-2</v>
      </c>
      <c r="L1009" s="68">
        <v>12</v>
      </c>
    </row>
    <row r="1010" spans="1:12" x14ac:dyDescent="0.25">
      <c r="A1010" s="53" t="str">
        <f t="shared" si="115"/>
        <v>2022JanNew Taiwan Dollar</v>
      </c>
      <c r="B1010" s="57">
        <f t="shared" si="116"/>
        <v>0</v>
      </c>
      <c r="C1010" s="57">
        <f t="shared" si="117"/>
        <v>0</v>
      </c>
      <c r="D1010" s="57">
        <f t="shared" si="118"/>
        <v>0</v>
      </c>
      <c r="E1010" s="57">
        <f t="shared" si="119"/>
        <v>0</v>
      </c>
      <c r="F1010" s="57">
        <f t="shared" si="120"/>
        <v>0</v>
      </c>
      <c r="G1010" s="57">
        <f t="shared" si="121"/>
        <v>0</v>
      </c>
      <c r="H1010" s="68">
        <v>2022</v>
      </c>
      <c r="I1010" s="68" t="s">
        <v>8</v>
      </c>
      <c r="J1010" s="68" t="s">
        <v>66</v>
      </c>
      <c r="K1010" s="70">
        <v>4.8686E-2</v>
      </c>
      <c r="L1010" s="68">
        <v>1</v>
      </c>
    </row>
    <row r="1011" spans="1:12" x14ac:dyDescent="0.25">
      <c r="A1011" s="53" t="str">
        <f t="shared" si="115"/>
        <v>2022FebNew Taiwan Dollar</v>
      </c>
      <c r="B1011" s="57">
        <f t="shared" si="116"/>
        <v>0</v>
      </c>
      <c r="C1011" s="57">
        <f t="shared" si="117"/>
        <v>0</v>
      </c>
      <c r="D1011" s="57">
        <f t="shared" si="118"/>
        <v>0</v>
      </c>
      <c r="E1011" s="57">
        <f t="shared" si="119"/>
        <v>0</v>
      </c>
      <c r="F1011" s="57">
        <f t="shared" si="120"/>
        <v>0</v>
      </c>
      <c r="G1011" s="57">
        <f t="shared" si="121"/>
        <v>0</v>
      </c>
      <c r="H1011" s="68">
        <v>2022</v>
      </c>
      <c r="I1011" s="68" t="s">
        <v>36</v>
      </c>
      <c r="J1011" s="68" t="s">
        <v>66</v>
      </c>
      <c r="K1011" s="70">
        <v>4.8440000000000004E-2</v>
      </c>
      <c r="L1011" s="68">
        <v>2</v>
      </c>
    </row>
    <row r="1012" spans="1:12" x14ac:dyDescent="0.25">
      <c r="A1012" s="53" t="str">
        <f t="shared" si="115"/>
        <v>2022MarNew Taiwan Dollar</v>
      </c>
      <c r="B1012" s="57">
        <f t="shared" si="116"/>
        <v>0</v>
      </c>
      <c r="C1012" s="57">
        <f t="shared" si="117"/>
        <v>0</v>
      </c>
      <c r="D1012" s="57">
        <f t="shared" si="118"/>
        <v>0</v>
      </c>
      <c r="E1012" s="57">
        <f t="shared" si="119"/>
        <v>0</v>
      </c>
      <c r="F1012" s="57">
        <f t="shared" si="120"/>
        <v>0</v>
      </c>
      <c r="G1012" s="57">
        <f t="shared" si="121"/>
        <v>0</v>
      </c>
      <c r="H1012" s="68">
        <v>2022</v>
      </c>
      <c r="I1012" s="68" t="s">
        <v>40</v>
      </c>
      <c r="J1012" s="68" t="s">
        <v>66</v>
      </c>
      <c r="K1012" s="70">
        <v>4.7276999999999993E-2</v>
      </c>
      <c r="L1012" s="68">
        <v>3</v>
      </c>
    </row>
    <row r="1013" spans="1:12" x14ac:dyDescent="0.25">
      <c r="A1013" s="53" t="str">
        <f t="shared" si="115"/>
        <v>2022AprNew Taiwan Dollar</v>
      </c>
      <c r="B1013" s="57">
        <f t="shared" si="116"/>
        <v>0</v>
      </c>
      <c r="C1013" s="57">
        <f t="shared" si="117"/>
        <v>0</v>
      </c>
      <c r="D1013" s="57">
        <f t="shared" si="118"/>
        <v>0</v>
      </c>
      <c r="E1013" s="57">
        <f t="shared" si="119"/>
        <v>0</v>
      </c>
      <c r="F1013" s="57">
        <f t="shared" si="120"/>
        <v>0</v>
      </c>
      <c r="G1013" s="57">
        <f t="shared" si="121"/>
        <v>0</v>
      </c>
      <c r="H1013" s="68">
        <v>2022</v>
      </c>
      <c r="I1013" s="68" t="s">
        <v>44</v>
      </c>
      <c r="J1013" s="68" t="s">
        <v>66</v>
      </c>
      <c r="K1013" s="70">
        <v>4.6959999999999995E-2</v>
      </c>
      <c r="L1013" s="68">
        <v>4</v>
      </c>
    </row>
    <row r="1014" spans="1:12" x14ac:dyDescent="0.25">
      <c r="A1014" s="53" t="str">
        <f t="shared" si="115"/>
        <v>2022MayNew Taiwan Dollar</v>
      </c>
      <c r="B1014" s="57">
        <f t="shared" si="116"/>
        <v>0</v>
      </c>
      <c r="C1014" s="57">
        <f t="shared" si="117"/>
        <v>0</v>
      </c>
      <c r="D1014" s="57">
        <f t="shared" si="118"/>
        <v>0</v>
      </c>
      <c r="E1014" s="57">
        <f t="shared" si="119"/>
        <v>0</v>
      </c>
      <c r="F1014" s="57">
        <f t="shared" si="120"/>
        <v>0</v>
      </c>
      <c r="G1014" s="57">
        <f t="shared" si="121"/>
        <v>0</v>
      </c>
      <c r="H1014" s="68">
        <v>2022</v>
      </c>
      <c r="I1014" s="68" t="s">
        <v>48</v>
      </c>
      <c r="J1014" s="68" t="s">
        <v>66</v>
      </c>
      <c r="K1014" s="70">
        <v>4.7114000000000003E-2</v>
      </c>
      <c r="L1014" s="68">
        <v>5</v>
      </c>
    </row>
    <row r="1015" spans="1:12" x14ac:dyDescent="0.25">
      <c r="A1015" s="53" t="str">
        <f t="shared" si="115"/>
        <v>2022JunNew Taiwan Dollar</v>
      </c>
      <c r="B1015" s="57">
        <f t="shared" si="116"/>
        <v>0</v>
      </c>
      <c r="C1015" s="57">
        <f t="shared" si="117"/>
        <v>0</v>
      </c>
      <c r="D1015" s="57">
        <f t="shared" si="118"/>
        <v>0</v>
      </c>
      <c r="E1015" s="57">
        <f t="shared" si="119"/>
        <v>0</v>
      </c>
      <c r="F1015" s="57">
        <f t="shared" si="120"/>
        <v>0</v>
      </c>
      <c r="G1015" s="57">
        <f t="shared" si="121"/>
        <v>0</v>
      </c>
      <c r="H1015" s="68">
        <v>2022</v>
      </c>
      <c r="I1015" s="68" t="s">
        <v>52</v>
      </c>
      <c r="J1015" s="68" t="s">
        <v>66</v>
      </c>
      <c r="K1015" s="70">
        <v>4.6765999999999995E-2</v>
      </c>
      <c r="L1015" s="68">
        <v>6</v>
      </c>
    </row>
    <row r="1016" spans="1:12" x14ac:dyDescent="0.25">
      <c r="A1016" s="53" t="str">
        <f t="shared" si="115"/>
        <v>2022JulNew Taiwan Dollar</v>
      </c>
      <c r="B1016" s="57">
        <f t="shared" si="116"/>
        <v>0</v>
      </c>
      <c r="C1016" s="57">
        <f t="shared" si="117"/>
        <v>0</v>
      </c>
      <c r="D1016" s="57">
        <f t="shared" si="118"/>
        <v>0</v>
      </c>
      <c r="E1016" s="57">
        <f t="shared" si="119"/>
        <v>0</v>
      </c>
      <c r="F1016" s="57">
        <f t="shared" si="120"/>
        <v>0</v>
      </c>
      <c r="G1016" s="57">
        <f t="shared" si="121"/>
        <v>0</v>
      </c>
      <c r="H1016" s="68">
        <v>2022</v>
      </c>
      <c r="I1016" s="68" t="s">
        <v>56</v>
      </c>
      <c r="J1016" s="68" t="s">
        <v>66</v>
      </c>
      <c r="K1016" s="70">
        <v>4.6016000000000001E-2</v>
      </c>
      <c r="L1016" s="68">
        <v>7</v>
      </c>
    </row>
    <row r="1017" spans="1:12" x14ac:dyDescent="0.25">
      <c r="A1017" s="53" t="str">
        <f t="shared" si="115"/>
        <v>2022AugNew Taiwan Dollar</v>
      </c>
      <c r="B1017" s="57">
        <f t="shared" si="116"/>
        <v>0</v>
      </c>
      <c r="C1017" s="57">
        <f t="shared" si="117"/>
        <v>0</v>
      </c>
      <c r="D1017" s="57">
        <f t="shared" si="118"/>
        <v>0</v>
      </c>
      <c r="E1017" s="57">
        <f t="shared" si="119"/>
        <v>0</v>
      </c>
      <c r="F1017" s="57">
        <f t="shared" si="120"/>
        <v>0</v>
      </c>
      <c r="G1017" s="57">
        <f t="shared" si="121"/>
        <v>0</v>
      </c>
      <c r="H1017" s="68">
        <v>2022</v>
      </c>
      <c r="I1017" s="68" t="s">
        <v>58</v>
      </c>
      <c r="J1017" s="68" t="s">
        <v>66</v>
      </c>
      <c r="K1017" s="70">
        <v>4.5975999999999996E-2</v>
      </c>
      <c r="L1017" s="68">
        <v>8</v>
      </c>
    </row>
    <row r="1018" spans="1:12" x14ac:dyDescent="0.25">
      <c r="A1018" s="53" t="str">
        <f t="shared" si="115"/>
        <v>2022SepNew Taiwan Dollar</v>
      </c>
      <c r="B1018" s="57">
        <f t="shared" si="116"/>
        <v>0</v>
      </c>
      <c r="C1018" s="57">
        <f t="shared" si="117"/>
        <v>0</v>
      </c>
      <c r="D1018" s="57">
        <f t="shared" si="118"/>
        <v>0</v>
      </c>
      <c r="E1018" s="57">
        <f t="shared" si="119"/>
        <v>0</v>
      </c>
      <c r="F1018" s="57">
        <f t="shared" si="120"/>
        <v>0</v>
      </c>
      <c r="G1018" s="57">
        <f t="shared" si="121"/>
        <v>0</v>
      </c>
      <c r="H1018" s="68">
        <v>2022</v>
      </c>
      <c r="I1018" s="68" t="s">
        <v>60</v>
      </c>
      <c r="J1018" s="68" t="s">
        <v>66</v>
      </c>
      <c r="K1018" s="70">
        <v>4.5166999999999999E-2</v>
      </c>
      <c r="L1018" s="68">
        <v>9</v>
      </c>
    </row>
    <row r="1019" spans="1:12" x14ac:dyDescent="0.25">
      <c r="A1019" s="53" t="str">
        <f t="shared" si="115"/>
        <v>2022OctNew Taiwan Dollar</v>
      </c>
      <c r="B1019" s="57">
        <f t="shared" si="116"/>
        <v>0</v>
      </c>
      <c r="C1019" s="57">
        <f t="shared" si="117"/>
        <v>0</v>
      </c>
      <c r="D1019" s="57">
        <f t="shared" si="118"/>
        <v>0</v>
      </c>
      <c r="E1019" s="57">
        <f t="shared" si="119"/>
        <v>0</v>
      </c>
      <c r="F1019" s="57">
        <f t="shared" si="120"/>
        <v>0</v>
      </c>
      <c r="G1019" s="57">
        <f t="shared" si="121"/>
        <v>0</v>
      </c>
      <c r="H1019" s="68">
        <v>2022</v>
      </c>
      <c r="I1019" s="68" t="s">
        <v>62</v>
      </c>
      <c r="J1019" s="68" t="s">
        <v>66</v>
      </c>
      <c r="K1019" s="70">
        <v>4.3803000000000002E-2</v>
      </c>
      <c r="L1019" s="68">
        <v>10</v>
      </c>
    </row>
    <row r="1020" spans="1:12" x14ac:dyDescent="0.25">
      <c r="A1020" s="53" t="str">
        <f t="shared" si="115"/>
        <v>2022NovNew Taiwan Dollar</v>
      </c>
      <c r="B1020" s="57">
        <f t="shared" si="116"/>
        <v>0</v>
      </c>
      <c r="C1020" s="57">
        <f t="shared" si="117"/>
        <v>0</v>
      </c>
      <c r="D1020" s="57">
        <f t="shared" si="118"/>
        <v>0</v>
      </c>
      <c r="E1020" s="57">
        <f t="shared" si="119"/>
        <v>0</v>
      </c>
      <c r="F1020" s="57">
        <f t="shared" si="120"/>
        <v>0</v>
      </c>
      <c r="G1020" s="57">
        <f t="shared" si="121"/>
        <v>0</v>
      </c>
      <c r="H1020" s="68">
        <v>2022</v>
      </c>
      <c r="I1020" s="68" t="s">
        <v>65</v>
      </c>
      <c r="J1020" s="68" t="s">
        <v>66</v>
      </c>
      <c r="K1020" s="70">
        <v>4.4507000000000005E-2</v>
      </c>
      <c r="L1020" s="68">
        <v>11</v>
      </c>
    </row>
    <row r="1021" spans="1:12" x14ac:dyDescent="0.25">
      <c r="A1021" s="53" t="str">
        <f t="shared" si="115"/>
        <v>2022DecNew Taiwan Dollar</v>
      </c>
      <c r="B1021" s="57">
        <f t="shared" si="116"/>
        <v>0</v>
      </c>
      <c r="C1021" s="57">
        <f t="shared" si="117"/>
        <v>0</v>
      </c>
      <c r="D1021" s="57">
        <f t="shared" si="118"/>
        <v>0</v>
      </c>
      <c r="E1021" s="57">
        <f t="shared" si="119"/>
        <v>0</v>
      </c>
      <c r="F1021" s="57">
        <f t="shared" si="120"/>
        <v>0</v>
      </c>
      <c r="G1021" s="57">
        <f t="shared" si="121"/>
        <v>0</v>
      </c>
      <c r="H1021" s="68">
        <v>2022</v>
      </c>
      <c r="I1021" s="68" t="s">
        <v>11</v>
      </c>
      <c r="J1021" s="68" t="s">
        <v>66</v>
      </c>
      <c r="K1021" s="70">
        <v>4.3646999999999998E-2</v>
      </c>
      <c r="L1021" s="68">
        <v>12</v>
      </c>
    </row>
    <row r="1022" spans="1:12" x14ac:dyDescent="0.25">
      <c r="A1022" s="53" t="str">
        <f t="shared" si="115"/>
        <v>2023JanNew Taiwan Dollar</v>
      </c>
      <c r="B1022" s="57">
        <f t="shared" si="116"/>
        <v>0</v>
      </c>
      <c r="C1022" s="57">
        <f t="shared" si="117"/>
        <v>0</v>
      </c>
      <c r="D1022" s="57">
        <f t="shared" si="118"/>
        <v>0</v>
      </c>
      <c r="E1022" s="57">
        <f t="shared" si="119"/>
        <v>0</v>
      </c>
      <c r="F1022" s="57">
        <f t="shared" si="120"/>
        <v>0</v>
      </c>
      <c r="G1022" s="57">
        <f t="shared" si="121"/>
        <v>0</v>
      </c>
      <c r="H1022" s="68">
        <v>2023</v>
      </c>
      <c r="I1022" s="68" t="s">
        <v>8</v>
      </c>
      <c r="J1022" s="68" t="s">
        <v>66</v>
      </c>
      <c r="K1022" s="70">
        <v>4.3743999999999998E-2</v>
      </c>
      <c r="L1022" s="68">
        <v>1</v>
      </c>
    </row>
    <row r="1023" spans="1:12" x14ac:dyDescent="0.25">
      <c r="A1023" s="53" t="str">
        <f t="shared" si="115"/>
        <v>2023FebNew Taiwan Dollar</v>
      </c>
      <c r="B1023" s="57">
        <f t="shared" si="116"/>
        <v>0</v>
      </c>
      <c r="C1023" s="57">
        <f t="shared" si="117"/>
        <v>0</v>
      </c>
      <c r="D1023" s="57">
        <f t="shared" si="118"/>
        <v>0</v>
      </c>
      <c r="E1023" s="57">
        <f t="shared" si="119"/>
        <v>0</v>
      </c>
      <c r="F1023" s="57">
        <f t="shared" si="120"/>
        <v>0</v>
      </c>
      <c r="G1023" s="57">
        <f t="shared" si="121"/>
        <v>0</v>
      </c>
      <c r="H1023" s="68">
        <v>2023</v>
      </c>
      <c r="I1023" s="68" t="s">
        <v>36</v>
      </c>
      <c r="J1023" s="68" t="s">
        <v>66</v>
      </c>
      <c r="K1023" s="70">
        <v>4.3951999999999998E-2</v>
      </c>
      <c r="L1023" s="68">
        <v>2</v>
      </c>
    </row>
    <row r="1024" spans="1:12" x14ac:dyDescent="0.25">
      <c r="A1024" s="53" t="str">
        <f t="shared" si="115"/>
        <v>2023MarNew Taiwan Dollar</v>
      </c>
      <c r="B1024" s="57">
        <f t="shared" si="116"/>
        <v>0</v>
      </c>
      <c r="C1024" s="57">
        <f t="shared" si="117"/>
        <v>0</v>
      </c>
      <c r="D1024" s="57">
        <f t="shared" si="118"/>
        <v>0</v>
      </c>
      <c r="E1024" s="57">
        <f t="shared" si="119"/>
        <v>0</v>
      </c>
      <c r="F1024" s="57">
        <f t="shared" si="120"/>
        <v>0</v>
      </c>
      <c r="G1024" s="57">
        <f t="shared" si="121"/>
        <v>0</v>
      </c>
      <c r="H1024" s="68">
        <v>2023</v>
      </c>
      <c r="I1024" s="68" t="s">
        <v>40</v>
      </c>
      <c r="J1024" s="68" t="s">
        <v>66</v>
      </c>
      <c r="K1024" s="70">
        <v>4.3574000000000002E-2</v>
      </c>
      <c r="L1024" s="68">
        <v>3</v>
      </c>
    </row>
    <row r="1025" spans="1:12" x14ac:dyDescent="0.25">
      <c r="A1025" s="53" t="str">
        <f t="shared" si="115"/>
        <v>2023AprNew Taiwan Dollar</v>
      </c>
      <c r="B1025" s="57">
        <f t="shared" si="116"/>
        <v>0</v>
      </c>
      <c r="C1025" s="57">
        <f t="shared" si="117"/>
        <v>0</v>
      </c>
      <c r="D1025" s="57">
        <f t="shared" si="118"/>
        <v>0</v>
      </c>
      <c r="E1025" s="57">
        <f t="shared" si="119"/>
        <v>0</v>
      </c>
      <c r="F1025" s="57">
        <f t="shared" si="120"/>
        <v>0</v>
      </c>
      <c r="G1025" s="57">
        <f t="shared" si="121"/>
        <v>0</v>
      </c>
      <c r="H1025" s="68">
        <v>2023</v>
      </c>
      <c r="I1025" s="68" t="s">
        <v>44</v>
      </c>
      <c r="J1025" s="68" t="s">
        <v>66</v>
      </c>
      <c r="K1025" s="70">
        <v>4.3437000000000003E-2</v>
      </c>
      <c r="L1025" s="68">
        <v>4</v>
      </c>
    </row>
    <row r="1026" spans="1:12" x14ac:dyDescent="0.25">
      <c r="A1026" s="53" t="str">
        <f t="shared" ref="A1026:A1089" si="122">CONCATENATE(H1026,I1026,J1026)</f>
        <v>2023MayNew Taiwan Dollar</v>
      </c>
      <c r="B1026" s="57">
        <f t="shared" ref="B1026:B1089" si="123">IF($N$8=A1026,1,0)</f>
        <v>0</v>
      </c>
      <c r="C1026" s="57">
        <f t="shared" si="117"/>
        <v>0</v>
      </c>
      <c r="D1026" s="57">
        <f t="shared" si="118"/>
        <v>0</v>
      </c>
      <c r="E1026" s="57">
        <f t="shared" si="119"/>
        <v>0</v>
      </c>
      <c r="F1026" s="57">
        <f t="shared" si="120"/>
        <v>0</v>
      </c>
      <c r="G1026" s="57">
        <f t="shared" si="121"/>
        <v>0</v>
      </c>
      <c r="H1026" s="68">
        <v>2023</v>
      </c>
      <c r="I1026" s="68" t="s">
        <v>48</v>
      </c>
      <c r="J1026" s="68" t="s">
        <v>66</v>
      </c>
      <c r="K1026" s="70">
        <v>4.4059000000000001E-2</v>
      </c>
      <c r="L1026" s="68">
        <v>5</v>
      </c>
    </row>
    <row r="1027" spans="1:12" x14ac:dyDescent="0.25">
      <c r="A1027" s="53" t="str">
        <f t="shared" si="122"/>
        <v>2023JunNew Taiwan Dollar</v>
      </c>
      <c r="B1027" s="57">
        <f t="shared" si="123"/>
        <v>0</v>
      </c>
      <c r="C1027" s="57">
        <f t="shared" si="117"/>
        <v>0</v>
      </c>
      <c r="D1027" s="57">
        <f t="shared" si="118"/>
        <v>0</v>
      </c>
      <c r="E1027" s="57">
        <f t="shared" si="119"/>
        <v>0</v>
      </c>
      <c r="F1027" s="57">
        <f t="shared" si="120"/>
        <v>0</v>
      </c>
      <c r="G1027" s="57">
        <f t="shared" si="121"/>
        <v>0</v>
      </c>
      <c r="H1027" s="68">
        <v>2023</v>
      </c>
      <c r="I1027" s="68" t="s">
        <v>52</v>
      </c>
      <c r="J1027" s="68" t="s">
        <v>66</v>
      </c>
      <c r="K1027" s="70">
        <v>4.3564999999999993E-2</v>
      </c>
      <c r="L1027" s="68">
        <v>6</v>
      </c>
    </row>
    <row r="1028" spans="1:12" x14ac:dyDescent="0.25">
      <c r="A1028" s="53" t="str">
        <f t="shared" si="122"/>
        <v>2023JulNew Taiwan Dollar</v>
      </c>
      <c r="B1028" s="57">
        <f t="shared" si="123"/>
        <v>0</v>
      </c>
      <c r="C1028" s="57">
        <f t="shared" ref="C1028:C1091" si="124">IF(A1028=$N$10,1,0)</f>
        <v>0</v>
      </c>
      <c r="D1028" s="57">
        <f t="shared" ref="D1028:D1091" si="125">SUM(B1028:C1028)</f>
        <v>0</v>
      </c>
      <c r="E1028" s="57">
        <f t="shared" ref="E1028:E1091" si="126">IF(SUM(D1028,E1027)=1,1,0)</f>
        <v>0</v>
      </c>
      <c r="F1028" s="57">
        <f t="shared" ref="F1028:F1091" si="127">MAX(D1028:E1028)</f>
        <v>0</v>
      </c>
      <c r="G1028" s="57">
        <f t="shared" ref="G1028:G1091" si="128">IF(AND(F1028=1,F1027=1),G1027+F1028,F1028)</f>
        <v>0</v>
      </c>
      <c r="H1028" s="68">
        <v>2023</v>
      </c>
      <c r="I1028" s="68" t="s">
        <v>56</v>
      </c>
      <c r="J1028" s="68" t="s">
        <v>66</v>
      </c>
      <c r="K1028" s="70">
        <v>4.2370999999999999E-2</v>
      </c>
      <c r="L1028" s="68">
        <v>7</v>
      </c>
    </row>
    <row r="1029" spans="1:12" x14ac:dyDescent="0.25">
      <c r="A1029" s="53" t="str">
        <f t="shared" si="122"/>
        <v>2023AugNew Taiwan Dollar</v>
      </c>
      <c r="B1029" s="57">
        <f t="shared" si="123"/>
        <v>0</v>
      </c>
      <c r="C1029" s="57">
        <f t="shared" si="124"/>
        <v>0</v>
      </c>
      <c r="D1029" s="57">
        <f t="shared" si="125"/>
        <v>0</v>
      </c>
      <c r="E1029" s="57">
        <f t="shared" si="126"/>
        <v>0</v>
      </c>
      <c r="F1029" s="57">
        <f t="shared" si="127"/>
        <v>0</v>
      </c>
      <c r="G1029" s="57">
        <f t="shared" si="128"/>
        <v>0</v>
      </c>
      <c r="H1029" s="68">
        <v>2023</v>
      </c>
      <c r="I1029" s="68" t="s">
        <v>58</v>
      </c>
      <c r="J1029" s="68" t="s">
        <v>66</v>
      </c>
      <c r="K1029" s="70">
        <v>4.2328999999999999E-2</v>
      </c>
      <c r="L1029" s="68">
        <v>8</v>
      </c>
    </row>
    <row r="1030" spans="1:12" x14ac:dyDescent="0.25">
      <c r="A1030" s="53" t="str">
        <f t="shared" si="122"/>
        <v>2023SepNew Taiwan Dollar</v>
      </c>
      <c r="B1030" s="57">
        <f t="shared" si="123"/>
        <v>0</v>
      </c>
      <c r="C1030" s="57">
        <f t="shared" si="124"/>
        <v>0</v>
      </c>
      <c r="D1030" s="57">
        <f t="shared" si="125"/>
        <v>0</v>
      </c>
      <c r="E1030" s="57">
        <f t="shared" si="126"/>
        <v>0</v>
      </c>
      <c r="F1030" s="57">
        <f t="shared" si="127"/>
        <v>0</v>
      </c>
      <c r="G1030" s="57">
        <f t="shared" si="128"/>
        <v>0</v>
      </c>
      <c r="H1030" s="68">
        <v>2023</v>
      </c>
      <c r="I1030" s="68" t="s">
        <v>60</v>
      </c>
      <c r="J1030" s="68" t="s">
        <v>66</v>
      </c>
      <c r="K1030" s="70">
        <v>4.2442000000000001E-2</v>
      </c>
      <c r="L1030" s="68">
        <v>9</v>
      </c>
    </row>
    <row r="1031" spans="1:12" x14ac:dyDescent="0.25">
      <c r="A1031" s="53" t="str">
        <f t="shared" si="122"/>
        <v>2023OctNew Taiwan Dollar</v>
      </c>
      <c r="B1031" s="57">
        <f t="shared" si="123"/>
        <v>0</v>
      </c>
      <c r="C1031" s="57">
        <f t="shared" si="124"/>
        <v>0</v>
      </c>
      <c r="D1031" s="57">
        <f t="shared" si="125"/>
        <v>0</v>
      </c>
      <c r="E1031" s="57">
        <f t="shared" si="126"/>
        <v>0</v>
      </c>
      <c r="F1031" s="57">
        <f t="shared" si="127"/>
        <v>0</v>
      </c>
      <c r="G1031" s="57">
        <f t="shared" si="128"/>
        <v>0</v>
      </c>
      <c r="H1031" s="68">
        <v>2023</v>
      </c>
      <c r="I1031" s="68" t="s">
        <v>62</v>
      </c>
      <c r="J1031" s="68" t="s">
        <v>66</v>
      </c>
      <c r="K1031" s="70">
        <v>4.2159000000000002E-2</v>
      </c>
      <c r="L1031" s="68">
        <v>10</v>
      </c>
    </row>
    <row r="1032" spans="1:12" x14ac:dyDescent="0.25">
      <c r="A1032" s="53" t="str">
        <f t="shared" si="122"/>
        <v>2023NovNew Taiwan Dollar</v>
      </c>
      <c r="B1032" s="57">
        <f t="shared" si="123"/>
        <v>0</v>
      </c>
      <c r="C1032" s="57">
        <f t="shared" si="124"/>
        <v>0</v>
      </c>
      <c r="D1032" s="57">
        <f t="shared" si="125"/>
        <v>0</v>
      </c>
      <c r="E1032" s="57">
        <f t="shared" si="126"/>
        <v>0</v>
      </c>
      <c r="F1032" s="57">
        <f t="shared" si="127"/>
        <v>0</v>
      </c>
      <c r="G1032" s="57">
        <f t="shared" si="128"/>
        <v>0</v>
      </c>
      <c r="H1032" s="68">
        <v>2023</v>
      </c>
      <c r="I1032" s="68" t="s">
        <v>65</v>
      </c>
      <c r="J1032" s="68" t="s">
        <v>66</v>
      </c>
      <c r="K1032" s="70">
        <v>4.2630999999999995E-2</v>
      </c>
      <c r="L1032" s="68">
        <v>11</v>
      </c>
    </row>
    <row r="1033" spans="1:12" x14ac:dyDescent="0.25">
      <c r="A1033" s="53" t="str">
        <f t="shared" si="122"/>
        <v>2023DecNew Taiwan Dollar</v>
      </c>
      <c r="B1033" s="57">
        <f t="shared" si="123"/>
        <v>0</v>
      </c>
      <c r="C1033" s="57">
        <f t="shared" si="124"/>
        <v>0</v>
      </c>
      <c r="D1033" s="57">
        <f t="shared" si="125"/>
        <v>0</v>
      </c>
      <c r="E1033" s="57">
        <f t="shared" si="126"/>
        <v>0</v>
      </c>
      <c r="F1033" s="57">
        <f t="shared" si="127"/>
        <v>0</v>
      </c>
      <c r="G1033" s="57">
        <f t="shared" si="128"/>
        <v>0</v>
      </c>
      <c r="H1033" s="68">
        <v>2023</v>
      </c>
      <c r="I1033" s="68" t="s">
        <v>11</v>
      </c>
      <c r="J1033" s="68" t="s">
        <v>66</v>
      </c>
      <c r="K1033" s="70">
        <v>4.2910000000000004E-2</v>
      </c>
      <c r="L1033" s="68">
        <v>12</v>
      </c>
    </row>
    <row r="1034" spans="1:12" x14ac:dyDescent="0.25">
      <c r="A1034" s="53" t="str">
        <f t="shared" si="122"/>
        <v>2024JanNew Taiwan Dollar</v>
      </c>
      <c r="B1034" s="57">
        <f t="shared" si="123"/>
        <v>0</v>
      </c>
      <c r="C1034" s="57">
        <f t="shared" si="124"/>
        <v>0</v>
      </c>
      <c r="D1034" s="57">
        <f t="shared" si="125"/>
        <v>0</v>
      </c>
      <c r="E1034" s="57">
        <f t="shared" si="126"/>
        <v>0</v>
      </c>
      <c r="F1034" s="57">
        <f t="shared" si="127"/>
        <v>0</v>
      </c>
      <c r="G1034" s="57">
        <f t="shared" si="128"/>
        <v>0</v>
      </c>
      <c r="H1034" s="68">
        <v>2024</v>
      </c>
      <c r="I1034" s="68" t="s">
        <v>8</v>
      </c>
      <c r="J1034" s="68" t="s">
        <v>66</v>
      </c>
      <c r="K1034" s="74">
        <v>4.2881000000000002E-2</v>
      </c>
      <c r="L1034" s="68">
        <v>1</v>
      </c>
    </row>
    <row r="1035" spans="1:12" x14ac:dyDescent="0.25">
      <c r="A1035" s="53" t="str">
        <f t="shared" si="122"/>
        <v>2024FebNew Taiwan Dollar</v>
      </c>
      <c r="B1035" s="57">
        <f t="shared" si="123"/>
        <v>0</v>
      </c>
      <c r="C1035" s="57">
        <f t="shared" si="124"/>
        <v>0</v>
      </c>
      <c r="D1035" s="57">
        <f t="shared" si="125"/>
        <v>0</v>
      </c>
      <c r="E1035" s="57">
        <f t="shared" si="126"/>
        <v>0</v>
      </c>
      <c r="F1035" s="57">
        <f t="shared" si="127"/>
        <v>0</v>
      </c>
      <c r="G1035" s="57">
        <f t="shared" si="128"/>
        <v>0</v>
      </c>
      <c r="H1035" s="68">
        <v>2024</v>
      </c>
      <c r="I1035" s="68" t="s">
        <v>36</v>
      </c>
      <c r="J1035" s="68" t="s">
        <v>66</v>
      </c>
      <c r="K1035" s="74">
        <v>4.2481999999999999E-2</v>
      </c>
      <c r="L1035" s="68">
        <v>2</v>
      </c>
    </row>
    <row r="1036" spans="1:12" x14ac:dyDescent="0.25">
      <c r="A1036" s="53" t="str">
        <f t="shared" si="122"/>
        <v>2024MarNew Taiwan Dollar</v>
      </c>
      <c r="B1036" s="57">
        <f t="shared" si="123"/>
        <v>0</v>
      </c>
      <c r="C1036" s="57">
        <f t="shared" si="124"/>
        <v>0</v>
      </c>
      <c r="D1036" s="57">
        <f t="shared" si="125"/>
        <v>0</v>
      </c>
      <c r="E1036" s="57">
        <f t="shared" si="126"/>
        <v>0</v>
      </c>
      <c r="F1036" s="57">
        <f t="shared" si="127"/>
        <v>0</v>
      </c>
      <c r="G1036" s="57">
        <f t="shared" si="128"/>
        <v>0</v>
      </c>
      <c r="H1036" s="68">
        <v>2024</v>
      </c>
      <c r="I1036" s="68" t="s">
        <v>40</v>
      </c>
      <c r="J1036" s="68" t="s">
        <v>66</v>
      </c>
      <c r="K1036" s="74">
        <v>4.2133000000000004E-2</v>
      </c>
      <c r="L1036" s="68">
        <v>3</v>
      </c>
    </row>
    <row r="1037" spans="1:12" x14ac:dyDescent="0.25">
      <c r="A1037" s="53" t="str">
        <f t="shared" si="122"/>
        <v>2024AprNew Taiwan Dollar</v>
      </c>
      <c r="B1037" s="57">
        <f t="shared" si="123"/>
        <v>0</v>
      </c>
      <c r="C1037" s="57">
        <f t="shared" si="124"/>
        <v>0</v>
      </c>
      <c r="D1037" s="57">
        <f t="shared" si="125"/>
        <v>0</v>
      </c>
      <c r="E1037" s="57">
        <f t="shared" si="126"/>
        <v>0</v>
      </c>
      <c r="F1037" s="57">
        <f t="shared" si="127"/>
        <v>0</v>
      </c>
      <c r="G1037" s="57">
        <f t="shared" si="128"/>
        <v>0</v>
      </c>
      <c r="H1037" s="68">
        <v>2024</v>
      </c>
      <c r="I1037" s="68" t="s">
        <v>44</v>
      </c>
      <c r="J1037" s="68" t="s">
        <v>66</v>
      </c>
      <c r="K1037" s="74">
        <v>4.1794999999999999E-2</v>
      </c>
      <c r="L1037" s="68">
        <v>4</v>
      </c>
    </row>
    <row r="1038" spans="1:12" x14ac:dyDescent="0.25">
      <c r="A1038" s="53" t="str">
        <f t="shared" si="122"/>
        <v>2024MayNew Taiwan Dollar</v>
      </c>
      <c r="B1038" s="57">
        <f t="shared" si="123"/>
        <v>0</v>
      </c>
      <c r="C1038" s="57">
        <f t="shared" si="124"/>
        <v>0</v>
      </c>
      <c r="D1038" s="57">
        <f t="shared" si="125"/>
        <v>0</v>
      </c>
      <c r="E1038" s="57">
        <f t="shared" si="126"/>
        <v>0</v>
      </c>
      <c r="F1038" s="57">
        <f t="shared" si="127"/>
        <v>0</v>
      </c>
      <c r="G1038" s="57">
        <f t="shared" si="128"/>
        <v>0</v>
      </c>
      <c r="H1038" s="68">
        <v>2024</v>
      </c>
      <c r="I1038" s="68" t="s">
        <v>48</v>
      </c>
      <c r="J1038" s="68" t="s">
        <v>66</v>
      </c>
      <c r="K1038" s="70">
        <v>4.1578999999999998E-2</v>
      </c>
      <c r="L1038" s="68">
        <v>5</v>
      </c>
    </row>
    <row r="1039" spans="1:12" x14ac:dyDescent="0.25">
      <c r="A1039" s="53" t="str">
        <f t="shared" si="122"/>
        <v>2024JunNew Taiwan Dollar</v>
      </c>
      <c r="B1039" s="57">
        <f t="shared" si="123"/>
        <v>0</v>
      </c>
      <c r="C1039" s="57">
        <f t="shared" si="124"/>
        <v>0</v>
      </c>
      <c r="D1039" s="57">
        <f t="shared" si="125"/>
        <v>0</v>
      </c>
      <c r="E1039" s="57">
        <f t="shared" si="126"/>
        <v>0</v>
      </c>
      <c r="F1039" s="57">
        <f t="shared" si="127"/>
        <v>0</v>
      </c>
      <c r="G1039" s="57">
        <f t="shared" si="128"/>
        <v>0</v>
      </c>
      <c r="H1039" s="68">
        <v>2024</v>
      </c>
      <c r="I1039" s="68" t="s">
        <v>52</v>
      </c>
      <c r="J1039" s="68" t="s">
        <v>66</v>
      </c>
      <c r="K1039" s="74">
        <v>4.1832000000000001E-2</v>
      </c>
      <c r="L1039" s="68">
        <v>6</v>
      </c>
    </row>
    <row r="1040" spans="1:12" x14ac:dyDescent="0.25">
      <c r="A1040" s="53" t="str">
        <f t="shared" si="122"/>
        <v>2024JulNew Taiwan Dollar</v>
      </c>
      <c r="B1040" s="57">
        <f t="shared" si="123"/>
        <v>0</v>
      </c>
      <c r="C1040" s="57">
        <f t="shared" si="124"/>
        <v>0</v>
      </c>
      <c r="D1040" s="57">
        <f t="shared" si="125"/>
        <v>0</v>
      </c>
      <c r="E1040" s="57">
        <f t="shared" si="126"/>
        <v>0</v>
      </c>
      <c r="F1040" s="57">
        <f t="shared" si="127"/>
        <v>0</v>
      </c>
      <c r="G1040" s="57">
        <f t="shared" si="128"/>
        <v>0</v>
      </c>
      <c r="H1040" s="68">
        <v>2024</v>
      </c>
      <c r="I1040" s="68" t="s">
        <v>56</v>
      </c>
      <c r="J1040" s="68" t="s">
        <v>66</v>
      </c>
      <c r="K1040" s="70">
        <v>4.0894000000000007E-2</v>
      </c>
      <c r="L1040" s="68">
        <v>7</v>
      </c>
    </row>
    <row r="1041" spans="1:12" x14ac:dyDescent="0.25">
      <c r="A1041" s="53" t="str">
        <f t="shared" si="122"/>
        <v>2024AugNew Taiwan Dollar</v>
      </c>
      <c r="B1041" s="57">
        <f t="shared" si="123"/>
        <v>0</v>
      </c>
      <c r="C1041" s="57">
        <f t="shared" si="124"/>
        <v>0</v>
      </c>
      <c r="D1041" s="57">
        <f t="shared" si="125"/>
        <v>0</v>
      </c>
      <c r="E1041" s="57">
        <f t="shared" si="126"/>
        <v>0</v>
      </c>
      <c r="F1041" s="57">
        <f t="shared" si="127"/>
        <v>0</v>
      </c>
      <c r="G1041" s="57">
        <f t="shared" si="128"/>
        <v>0</v>
      </c>
      <c r="H1041" s="68">
        <v>2024</v>
      </c>
      <c r="I1041" s="68" t="s">
        <v>58</v>
      </c>
      <c r="J1041" s="68" t="s">
        <v>66</v>
      </c>
      <c r="K1041" s="70">
        <v>4.0763000000000001E-2</v>
      </c>
      <c r="L1041" s="68">
        <v>8</v>
      </c>
    </row>
    <row r="1042" spans="1:12" x14ac:dyDescent="0.25">
      <c r="A1042" s="53" t="str">
        <f t="shared" si="122"/>
        <v>2024SepNew Taiwan Dollar</v>
      </c>
      <c r="B1042" s="57">
        <f t="shared" si="123"/>
        <v>0</v>
      </c>
      <c r="C1042" s="57">
        <f t="shared" si="124"/>
        <v>0</v>
      </c>
      <c r="D1042" s="57">
        <f t="shared" si="125"/>
        <v>0</v>
      </c>
      <c r="E1042" s="57">
        <f t="shared" si="126"/>
        <v>0</v>
      </c>
      <c r="F1042" s="57">
        <f t="shared" si="127"/>
        <v>0</v>
      </c>
      <c r="G1042" s="57">
        <f t="shared" si="128"/>
        <v>0</v>
      </c>
      <c r="H1042" s="68">
        <v>2024</v>
      </c>
      <c r="I1042" s="68" t="s">
        <v>60</v>
      </c>
      <c r="J1042" s="68" t="s">
        <v>66</v>
      </c>
      <c r="K1042" s="70">
        <v>4.0528000000000002E-2</v>
      </c>
      <c r="L1042" s="68">
        <v>9</v>
      </c>
    </row>
    <row r="1043" spans="1:12" x14ac:dyDescent="0.25">
      <c r="A1043" s="53" t="str">
        <f t="shared" si="122"/>
        <v>2024OctNew Taiwan Dollar</v>
      </c>
      <c r="B1043" s="57">
        <f t="shared" si="123"/>
        <v>0</v>
      </c>
      <c r="C1043" s="57">
        <f t="shared" si="124"/>
        <v>0</v>
      </c>
      <c r="D1043" s="57">
        <f t="shared" si="125"/>
        <v>0</v>
      </c>
      <c r="E1043" s="57">
        <f t="shared" si="126"/>
        <v>0</v>
      </c>
      <c r="F1043" s="57">
        <f t="shared" si="127"/>
        <v>0</v>
      </c>
      <c r="G1043" s="57">
        <f t="shared" si="128"/>
        <v>0</v>
      </c>
      <c r="H1043" s="68">
        <v>2024</v>
      </c>
      <c r="I1043" s="68" t="s">
        <v>62</v>
      </c>
      <c r="J1043" s="68" t="s">
        <v>66</v>
      </c>
      <c r="K1043" s="70">
        <v>4.1338999999999994E-2</v>
      </c>
      <c r="L1043" s="68">
        <v>10</v>
      </c>
    </row>
    <row r="1044" spans="1:12" x14ac:dyDescent="0.25">
      <c r="A1044" s="53" t="str">
        <f t="shared" si="122"/>
        <v>2024NovNew Taiwan Dollar</v>
      </c>
      <c r="B1044" s="57">
        <f t="shared" si="123"/>
        <v>0</v>
      </c>
      <c r="C1044" s="57">
        <f t="shared" si="124"/>
        <v>0</v>
      </c>
      <c r="D1044" s="57">
        <f t="shared" si="125"/>
        <v>0</v>
      </c>
      <c r="E1044" s="57">
        <f t="shared" si="126"/>
        <v>0</v>
      </c>
      <c r="F1044" s="57">
        <f t="shared" si="127"/>
        <v>0</v>
      </c>
      <c r="G1044" s="57">
        <f t="shared" si="128"/>
        <v>0</v>
      </c>
      <c r="H1044" s="68">
        <v>2024</v>
      </c>
      <c r="I1044" s="68" t="s">
        <v>65</v>
      </c>
      <c r="J1044" s="68" t="s">
        <v>66</v>
      </c>
      <c r="K1044" s="70">
        <v>4.1169000000000004E-2</v>
      </c>
      <c r="L1044" s="68">
        <v>11</v>
      </c>
    </row>
    <row r="1045" spans="1:12" x14ac:dyDescent="0.25">
      <c r="A1045" s="53" t="str">
        <f t="shared" si="122"/>
        <v>2024DecNew Taiwan Dollar</v>
      </c>
      <c r="B1045" s="57">
        <f t="shared" si="123"/>
        <v>0</v>
      </c>
      <c r="C1045" s="57">
        <f t="shared" si="124"/>
        <v>0</v>
      </c>
      <c r="D1045" s="57">
        <f t="shared" si="125"/>
        <v>0</v>
      </c>
      <c r="E1045" s="57">
        <f t="shared" si="126"/>
        <v>0</v>
      </c>
      <c r="F1045" s="57">
        <f t="shared" si="127"/>
        <v>0</v>
      </c>
      <c r="G1045" s="57">
        <f t="shared" si="128"/>
        <v>0</v>
      </c>
      <c r="H1045" s="68">
        <v>2024</v>
      </c>
      <c r="I1045" s="68" t="s">
        <v>11</v>
      </c>
      <c r="J1045" s="68" t="s">
        <v>66</v>
      </c>
      <c r="K1045" s="70">
        <v>4.1500000000000002E-2</v>
      </c>
      <c r="L1045" s="68">
        <v>12</v>
      </c>
    </row>
    <row r="1046" spans="1:12" x14ac:dyDescent="0.25">
      <c r="A1046" s="53" t="str">
        <f t="shared" si="122"/>
        <v>2025JanNew Taiwan Dollar</v>
      </c>
      <c r="B1046" s="57">
        <f t="shared" si="123"/>
        <v>0</v>
      </c>
      <c r="C1046" s="57">
        <f t="shared" si="124"/>
        <v>0</v>
      </c>
      <c r="D1046" s="57">
        <f t="shared" si="125"/>
        <v>0</v>
      </c>
      <c r="E1046" s="57">
        <f t="shared" si="126"/>
        <v>0</v>
      </c>
      <c r="F1046" s="57">
        <f t="shared" si="127"/>
        <v>0</v>
      </c>
      <c r="G1046" s="57">
        <f t="shared" si="128"/>
        <v>0</v>
      </c>
      <c r="H1046" s="68">
        <v>2025</v>
      </c>
      <c r="I1046" s="68" t="s">
        <v>8</v>
      </c>
      <c r="J1046" s="68" t="s">
        <v>66</v>
      </c>
      <c r="K1046" s="75">
        <v>4.1128999999999999E-2</v>
      </c>
      <c r="L1046" s="68">
        <v>1</v>
      </c>
    </row>
    <row r="1047" spans="1:12" x14ac:dyDescent="0.25">
      <c r="A1047" s="53" t="str">
        <f t="shared" si="122"/>
        <v>2025FebNew Taiwan Dollar</v>
      </c>
      <c r="B1047" s="57">
        <f t="shared" si="123"/>
        <v>0</v>
      </c>
      <c r="C1047" s="57">
        <f t="shared" si="124"/>
        <v>0</v>
      </c>
      <c r="D1047" s="57">
        <f t="shared" si="125"/>
        <v>0</v>
      </c>
      <c r="E1047" s="57">
        <f t="shared" si="126"/>
        <v>0</v>
      </c>
      <c r="F1047" s="57">
        <f t="shared" si="127"/>
        <v>0</v>
      </c>
      <c r="G1047" s="57">
        <f t="shared" si="128"/>
        <v>0</v>
      </c>
      <c r="H1047" s="68">
        <v>2025</v>
      </c>
      <c r="I1047" s="68" t="s">
        <v>36</v>
      </c>
      <c r="J1047" s="68" t="s">
        <v>66</v>
      </c>
      <c r="K1047" s="75">
        <v>4.0972999999999996E-2</v>
      </c>
      <c r="L1047" s="68">
        <v>2</v>
      </c>
    </row>
    <row r="1048" spans="1:12" x14ac:dyDescent="0.25">
      <c r="A1048" s="53" t="str">
        <f t="shared" si="122"/>
        <v>2025MarNew Taiwan Dollar</v>
      </c>
      <c r="B1048" s="57">
        <f t="shared" si="123"/>
        <v>0</v>
      </c>
      <c r="C1048" s="57">
        <f t="shared" si="124"/>
        <v>0</v>
      </c>
      <c r="D1048" s="57">
        <f t="shared" si="125"/>
        <v>0</v>
      </c>
      <c r="E1048" s="57">
        <f t="shared" si="126"/>
        <v>0</v>
      </c>
      <c r="F1048" s="57">
        <f t="shared" si="127"/>
        <v>0</v>
      </c>
      <c r="G1048" s="57">
        <f t="shared" si="128"/>
        <v>0</v>
      </c>
      <c r="H1048" s="68">
        <v>2025</v>
      </c>
      <c r="I1048" s="68" t="s">
        <v>40</v>
      </c>
      <c r="J1048" s="68" t="s">
        <v>66</v>
      </c>
      <c r="K1048" s="75">
        <v>4.0448999999999999E-2</v>
      </c>
      <c r="L1048" s="68">
        <v>3</v>
      </c>
    </row>
    <row r="1049" spans="1:12" x14ac:dyDescent="0.25">
      <c r="A1049" s="53" t="str">
        <f t="shared" si="122"/>
        <v>2025AprNew Taiwan Dollar</v>
      </c>
      <c r="B1049" s="57">
        <f t="shared" si="123"/>
        <v>0</v>
      </c>
      <c r="C1049" s="57">
        <f t="shared" si="124"/>
        <v>0</v>
      </c>
      <c r="D1049" s="57">
        <f t="shared" si="125"/>
        <v>0</v>
      </c>
      <c r="E1049" s="57">
        <f t="shared" si="126"/>
        <v>0</v>
      </c>
      <c r="F1049" s="57">
        <f t="shared" si="127"/>
        <v>0</v>
      </c>
      <c r="G1049" s="57">
        <f t="shared" si="128"/>
        <v>0</v>
      </c>
      <c r="H1049" s="68">
        <v>2025</v>
      </c>
      <c r="I1049" s="68" t="s">
        <v>44</v>
      </c>
      <c r="J1049" s="68" t="s">
        <v>66</v>
      </c>
      <c r="K1049" s="75">
        <v>4.0812999999999995E-2</v>
      </c>
      <c r="L1049" s="68">
        <v>4</v>
      </c>
    </row>
    <row r="1050" spans="1:12" x14ac:dyDescent="0.25">
      <c r="A1050" s="53" t="str">
        <f t="shared" si="122"/>
        <v>2025MayNew Taiwan Dollar</v>
      </c>
      <c r="B1050" s="57">
        <f t="shared" si="123"/>
        <v>0</v>
      </c>
      <c r="C1050" s="57">
        <f t="shared" si="124"/>
        <v>0</v>
      </c>
      <c r="D1050" s="57">
        <f t="shared" si="125"/>
        <v>0</v>
      </c>
      <c r="E1050" s="57">
        <f t="shared" si="126"/>
        <v>0</v>
      </c>
      <c r="F1050" s="57">
        <f t="shared" si="127"/>
        <v>0</v>
      </c>
      <c r="G1050" s="57">
        <f t="shared" si="128"/>
        <v>0</v>
      </c>
      <c r="H1050" s="68">
        <v>2025</v>
      </c>
      <c r="I1050" s="68" t="s">
        <v>48</v>
      </c>
      <c r="J1050" s="68" t="s">
        <v>66</v>
      </c>
      <c r="K1050" s="75">
        <v>4.3198999999999994E-2</v>
      </c>
      <c r="L1050" s="68">
        <v>5</v>
      </c>
    </row>
    <row r="1051" spans="1:12" x14ac:dyDescent="0.25">
      <c r="A1051" s="53" t="str">
        <f t="shared" si="122"/>
        <v>2025JunNew Taiwan Dollar</v>
      </c>
      <c r="B1051" s="57">
        <f t="shared" si="123"/>
        <v>0</v>
      </c>
      <c r="C1051" s="57">
        <f t="shared" si="124"/>
        <v>0</v>
      </c>
      <c r="D1051" s="57">
        <f t="shared" si="125"/>
        <v>0</v>
      </c>
      <c r="E1051" s="57">
        <f t="shared" si="126"/>
        <v>0</v>
      </c>
      <c r="F1051" s="57">
        <f t="shared" si="127"/>
        <v>0</v>
      </c>
      <c r="G1051" s="57">
        <f t="shared" si="128"/>
        <v>0</v>
      </c>
      <c r="H1051" s="68">
        <v>2025</v>
      </c>
      <c r="I1051" s="68" t="s">
        <v>52</v>
      </c>
      <c r="J1051" s="68" t="s">
        <v>66</v>
      </c>
      <c r="K1051" s="75">
        <v>4.3631000000000003E-2</v>
      </c>
      <c r="L1051" s="68">
        <v>6</v>
      </c>
    </row>
    <row r="1052" spans="1:12" x14ac:dyDescent="0.25">
      <c r="A1052" s="53" t="str">
        <f t="shared" si="122"/>
        <v>2025JulNew Taiwan Dollar</v>
      </c>
      <c r="B1052" s="57">
        <f t="shared" si="123"/>
        <v>0</v>
      </c>
      <c r="C1052" s="57">
        <f t="shared" si="124"/>
        <v>0</v>
      </c>
      <c r="D1052" s="57">
        <f t="shared" si="125"/>
        <v>0</v>
      </c>
      <c r="E1052" s="57">
        <f t="shared" si="126"/>
        <v>0</v>
      </c>
      <c r="F1052" s="57">
        <f t="shared" si="127"/>
        <v>0</v>
      </c>
      <c r="G1052" s="57">
        <f t="shared" si="128"/>
        <v>0</v>
      </c>
      <c r="H1052" s="68">
        <v>2025</v>
      </c>
      <c r="I1052" s="68" t="s">
        <v>56</v>
      </c>
      <c r="J1052" s="68" t="s">
        <v>66</v>
      </c>
      <c r="K1052" s="74">
        <v>4.3259999999999993E-2</v>
      </c>
      <c r="L1052" s="68">
        <v>7</v>
      </c>
    </row>
    <row r="1053" spans="1:12" x14ac:dyDescent="0.25">
      <c r="A1053" s="53" t="str">
        <f t="shared" si="122"/>
        <v>2025AugNew Taiwan Dollar</v>
      </c>
      <c r="B1053" s="57">
        <f t="shared" si="123"/>
        <v>0</v>
      </c>
      <c r="C1053" s="57">
        <f t="shared" si="124"/>
        <v>0</v>
      </c>
      <c r="D1053" s="57">
        <f t="shared" si="125"/>
        <v>0</v>
      </c>
      <c r="E1053" s="57">
        <f t="shared" si="126"/>
        <v>0</v>
      </c>
      <c r="F1053" s="57">
        <f t="shared" si="127"/>
        <v>0</v>
      </c>
      <c r="G1053" s="57">
        <f t="shared" si="128"/>
        <v>0</v>
      </c>
      <c r="H1053" s="68">
        <v>2025</v>
      </c>
      <c r="I1053" s="68" t="s">
        <v>58</v>
      </c>
      <c r="J1053" s="68" t="s">
        <v>66</v>
      </c>
      <c r="K1053" s="74">
        <v>4.2049000000000003E-2</v>
      </c>
      <c r="L1053" s="68">
        <v>8</v>
      </c>
    </row>
    <row r="1054" spans="1:12" x14ac:dyDescent="0.25">
      <c r="A1054" s="53" t="str">
        <f t="shared" si="122"/>
        <v>2025SepNew Taiwan Dollar</v>
      </c>
      <c r="B1054" s="57">
        <f t="shared" si="123"/>
        <v>0</v>
      </c>
      <c r="C1054" s="57">
        <f t="shared" si="124"/>
        <v>0</v>
      </c>
      <c r="D1054" s="57">
        <f t="shared" si="125"/>
        <v>0</v>
      </c>
      <c r="E1054" s="57">
        <f t="shared" si="126"/>
        <v>0</v>
      </c>
      <c r="F1054" s="57">
        <f t="shared" si="127"/>
        <v>0</v>
      </c>
      <c r="G1054" s="57">
        <f t="shared" si="128"/>
        <v>0</v>
      </c>
      <c r="H1054" s="68">
        <v>2025</v>
      </c>
      <c r="I1054" s="68" t="s">
        <v>60</v>
      </c>
      <c r="J1054" s="68" t="s">
        <v>66</v>
      </c>
      <c r="K1054" s="74">
        <v>4.2342000000000005E-2</v>
      </c>
      <c r="L1054" s="68">
        <v>9</v>
      </c>
    </row>
    <row r="1055" spans="1:12" x14ac:dyDescent="0.25">
      <c r="A1055" s="53" t="str">
        <f t="shared" si="122"/>
        <v>2025OctNew Taiwan Dollar</v>
      </c>
      <c r="B1055" s="57">
        <f t="shared" si="123"/>
        <v>0</v>
      </c>
      <c r="C1055" s="57">
        <f t="shared" si="124"/>
        <v>0</v>
      </c>
      <c r="D1055" s="57">
        <f t="shared" si="125"/>
        <v>0</v>
      </c>
      <c r="E1055" s="57">
        <f t="shared" si="126"/>
        <v>0</v>
      </c>
      <c r="F1055" s="57">
        <f t="shared" si="127"/>
        <v>0</v>
      </c>
      <c r="G1055" s="57">
        <f t="shared" si="128"/>
        <v>0</v>
      </c>
      <c r="H1055" s="68">
        <v>2025</v>
      </c>
      <c r="I1055" s="68" t="s">
        <v>62</v>
      </c>
      <c r="J1055" s="68" t="s">
        <v>66</v>
      </c>
      <c r="K1055" s="74">
        <v>4.2319000000000002E-2</v>
      </c>
      <c r="L1055" s="68">
        <v>10</v>
      </c>
    </row>
    <row r="1056" spans="1:12" x14ac:dyDescent="0.25">
      <c r="A1056" s="53" t="str">
        <f t="shared" si="122"/>
        <v>2025NovNew Taiwan Dollar</v>
      </c>
      <c r="B1056" s="57">
        <f t="shared" si="123"/>
        <v>0</v>
      </c>
      <c r="C1056" s="57">
        <f t="shared" si="124"/>
        <v>0</v>
      </c>
      <c r="D1056" s="57">
        <f t="shared" si="125"/>
        <v>0</v>
      </c>
      <c r="E1056" s="57">
        <f t="shared" si="126"/>
        <v>0</v>
      </c>
      <c r="F1056" s="57">
        <f t="shared" si="127"/>
        <v>0</v>
      </c>
      <c r="G1056" s="57">
        <f t="shared" si="128"/>
        <v>0</v>
      </c>
      <c r="H1056" s="68">
        <v>2025</v>
      </c>
      <c r="I1056" s="68" t="s">
        <v>65</v>
      </c>
      <c r="J1056" s="68" t="s">
        <v>66</v>
      </c>
      <c r="K1056" s="74">
        <v>4.1287000000000004E-2</v>
      </c>
      <c r="L1056" s="68">
        <v>11</v>
      </c>
    </row>
    <row r="1057" spans="1:12" x14ac:dyDescent="0.25">
      <c r="A1057" s="53" t="str">
        <f t="shared" si="122"/>
        <v>2025DecNew Taiwan Dollar</v>
      </c>
      <c r="B1057" s="57">
        <f t="shared" si="123"/>
        <v>0</v>
      </c>
      <c r="C1057" s="57">
        <f t="shared" si="124"/>
        <v>0</v>
      </c>
      <c r="D1057" s="57">
        <f t="shared" si="125"/>
        <v>0</v>
      </c>
      <c r="E1057" s="57">
        <f t="shared" si="126"/>
        <v>0</v>
      </c>
      <c r="F1057" s="57">
        <f t="shared" si="127"/>
        <v>0</v>
      </c>
      <c r="G1057" s="57">
        <f t="shared" si="128"/>
        <v>0</v>
      </c>
      <c r="H1057" s="68">
        <v>2025</v>
      </c>
      <c r="I1057" s="68" t="s">
        <v>11</v>
      </c>
      <c r="J1057" s="68" t="s">
        <v>66</v>
      </c>
      <c r="K1057" s="74">
        <v>4.0948000000000005E-2</v>
      </c>
      <c r="L1057" s="68">
        <v>12</v>
      </c>
    </row>
    <row r="1058" spans="1:12" x14ac:dyDescent="0.25">
      <c r="A1058" s="53" t="str">
        <f t="shared" si="122"/>
        <v>2018JanNew Zealand Dollar</v>
      </c>
      <c r="B1058" s="57">
        <f t="shared" si="123"/>
        <v>0</v>
      </c>
      <c r="C1058" s="57">
        <f t="shared" si="124"/>
        <v>0</v>
      </c>
      <c r="D1058" s="57">
        <f t="shared" si="125"/>
        <v>0</v>
      </c>
      <c r="E1058" s="57">
        <f t="shared" si="126"/>
        <v>0</v>
      </c>
      <c r="F1058" s="57">
        <f t="shared" si="127"/>
        <v>0</v>
      </c>
      <c r="G1058" s="57">
        <f t="shared" si="128"/>
        <v>0</v>
      </c>
      <c r="H1058" s="68">
        <v>2018</v>
      </c>
      <c r="I1058" s="68" t="s">
        <v>8</v>
      </c>
      <c r="J1058" s="68" t="s">
        <v>67</v>
      </c>
      <c r="K1058" s="74">
        <v>0.96640000000000004</v>
      </c>
      <c r="L1058" s="68">
        <v>1</v>
      </c>
    </row>
    <row r="1059" spans="1:12" x14ac:dyDescent="0.25">
      <c r="A1059" s="53" t="str">
        <f t="shared" si="122"/>
        <v>2018FebNew Zealand Dollar</v>
      </c>
      <c r="B1059" s="57">
        <f t="shared" si="123"/>
        <v>0</v>
      </c>
      <c r="C1059" s="57">
        <f t="shared" si="124"/>
        <v>0</v>
      </c>
      <c r="D1059" s="57">
        <f t="shared" si="125"/>
        <v>0</v>
      </c>
      <c r="E1059" s="57">
        <f t="shared" si="126"/>
        <v>0</v>
      </c>
      <c r="F1059" s="57">
        <f t="shared" si="127"/>
        <v>0</v>
      </c>
      <c r="G1059" s="57">
        <f t="shared" si="128"/>
        <v>0</v>
      </c>
      <c r="H1059" s="68">
        <v>2018</v>
      </c>
      <c r="I1059" s="68" t="s">
        <v>36</v>
      </c>
      <c r="J1059" s="68" t="s">
        <v>67</v>
      </c>
      <c r="K1059" s="74">
        <v>0.95799999999999996</v>
      </c>
      <c r="L1059" s="68">
        <v>2</v>
      </c>
    </row>
    <row r="1060" spans="1:12" x14ac:dyDescent="0.25">
      <c r="A1060" s="53" t="str">
        <f t="shared" si="122"/>
        <v>2018MarNew Zealand Dollar</v>
      </c>
      <c r="B1060" s="57">
        <f t="shared" si="123"/>
        <v>0</v>
      </c>
      <c r="C1060" s="57">
        <f t="shared" si="124"/>
        <v>0</v>
      </c>
      <c r="D1060" s="57">
        <f t="shared" si="125"/>
        <v>0</v>
      </c>
      <c r="E1060" s="57">
        <f t="shared" si="126"/>
        <v>0</v>
      </c>
      <c r="F1060" s="57">
        <f t="shared" si="127"/>
        <v>0</v>
      </c>
      <c r="G1060" s="57">
        <f t="shared" si="128"/>
        <v>0</v>
      </c>
      <c r="H1060" s="68">
        <v>2018</v>
      </c>
      <c r="I1060" s="68" t="s">
        <v>40</v>
      </c>
      <c r="J1060" s="68" t="s">
        <v>67</v>
      </c>
      <c r="K1060" s="74">
        <v>0.94400000000000006</v>
      </c>
      <c r="L1060" s="68">
        <v>3</v>
      </c>
    </row>
    <row r="1061" spans="1:12" x14ac:dyDescent="0.25">
      <c r="A1061" s="53" t="str">
        <f t="shared" si="122"/>
        <v>2018AprNew Zealand Dollar</v>
      </c>
      <c r="B1061" s="57">
        <f t="shared" si="123"/>
        <v>0</v>
      </c>
      <c r="C1061" s="57">
        <f t="shared" si="124"/>
        <v>0</v>
      </c>
      <c r="D1061" s="57">
        <f t="shared" si="125"/>
        <v>0</v>
      </c>
      <c r="E1061" s="57">
        <f t="shared" si="126"/>
        <v>0</v>
      </c>
      <c r="F1061" s="57">
        <f t="shared" si="127"/>
        <v>0</v>
      </c>
      <c r="G1061" s="57">
        <f t="shared" si="128"/>
        <v>0</v>
      </c>
      <c r="H1061" s="68">
        <v>2018</v>
      </c>
      <c r="I1061" s="68" t="s">
        <v>44</v>
      </c>
      <c r="J1061" s="68" t="s">
        <v>67</v>
      </c>
      <c r="K1061" s="74">
        <v>0.93650000000000011</v>
      </c>
      <c r="L1061" s="68">
        <v>4</v>
      </c>
    </row>
    <row r="1062" spans="1:12" x14ac:dyDescent="0.25">
      <c r="A1062" s="53" t="str">
        <f t="shared" si="122"/>
        <v>2018MayNew Zealand Dollar</v>
      </c>
      <c r="B1062" s="57">
        <f t="shared" si="123"/>
        <v>0</v>
      </c>
      <c r="C1062" s="57">
        <f t="shared" si="124"/>
        <v>0</v>
      </c>
      <c r="D1062" s="57">
        <f t="shared" si="125"/>
        <v>0</v>
      </c>
      <c r="E1062" s="57">
        <f t="shared" si="126"/>
        <v>0</v>
      </c>
      <c r="F1062" s="57">
        <f t="shared" si="127"/>
        <v>0</v>
      </c>
      <c r="G1062" s="57">
        <f t="shared" si="128"/>
        <v>0</v>
      </c>
      <c r="H1062" s="68">
        <v>2018</v>
      </c>
      <c r="I1062" s="68" t="s">
        <v>48</v>
      </c>
      <c r="J1062" s="68" t="s">
        <v>67</v>
      </c>
      <c r="K1062" s="74">
        <v>0.93480000000000008</v>
      </c>
      <c r="L1062" s="68">
        <v>5</v>
      </c>
    </row>
    <row r="1063" spans="1:12" x14ac:dyDescent="0.25">
      <c r="A1063" s="53" t="str">
        <f t="shared" si="122"/>
        <v>2018JunNew Zealand Dollar</v>
      </c>
      <c r="B1063" s="57">
        <f t="shared" si="123"/>
        <v>0</v>
      </c>
      <c r="C1063" s="57">
        <f t="shared" si="124"/>
        <v>0</v>
      </c>
      <c r="D1063" s="57">
        <f t="shared" si="125"/>
        <v>0</v>
      </c>
      <c r="E1063" s="57">
        <f t="shared" si="126"/>
        <v>0</v>
      </c>
      <c r="F1063" s="57">
        <f t="shared" si="127"/>
        <v>0</v>
      </c>
      <c r="G1063" s="57">
        <f t="shared" si="128"/>
        <v>0</v>
      </c>
      <c r="H1063" s="68">
        <v>2018</v>
      </c>
      <c r="I1063" s="68" t="s">
        <v>52</v>
      </c>
      <c r="J1063" s="68" t="s">
        <v>67</v>
      </c>
      <c r="K1063" s="74">
        <v>0.92430000000000012</v>
      </c>
      <c r="L1063" s="68">
        <v>6</v>
      </c>
    </row>
    <row r="1064" spans="1:12" x14ac:dyDescent="0.25">
      <c r="A1064" s="53" t="str">
        <f t="shared" si="122"/>
        <v>2018JulNew Zealand Dollar</v>
      </c>
      <c r="B1064" s="57">
        <f t="shared" si="123"/>
        <v>0</v>
      </c>
      <c r="C1064" s="57">
        <f t="shared" si="124"/>
        <v>0</v>
      </c>
      <c r="D1064" s="57">
        <f t="shared" si="125"/>
        <v>0</v>
      </c>
      <c r="E1064" s="57">
        <f t="shared" si="126"/>
        <v>0</v>
      </c>
      <c r="F1064" s="57">
        <f t="shared" si="127"/>
        <v>0</v>
      </c>
      <c r="G1064" s="57">
        <f t="shared" si="128"/>
        <v>0</v>
      </c>
      <c r="H1064" s="68">
        <v>2018</v>
      </c>
      <c r="I1064" s="68" t="s">
        <v>56</v>
      </c>
      <c r="J1064" s="68" t="s">
        <v>67</v>
      </c>
      <c r="K1064" s="74">
        <v>0.92900000000000005</v>
      </c>
      <c r="L1064" s="68">
        <v>7</v>
      </c>
    </row>
    <row r="1065" spans="1:12" x14ac:dyDescent="0.25">
      <c r="A1065" s="53" t="str">
        <f t="shared" si="122"/>
        <v>2018AugNew Zealand Dollar</v>
      </c>
      <c r="B1065" s="57">
        <f t="shared" si="123"/>
        <v>0</v>
      </c>
      <c r="C1065" s="57">
        <f t="shared" si="124"/>
        <v>0</v>
      </c>
      <c r="D1065" s="57">
        <f t="shared" si="125"/>
        <v>0</v>
      </c>
      <c r="E1065" s="57">
        <f t="shared" si="126"/>
        <v>0</v>
      </c>
      <c r="F1065" s="57">
        <f t="shared" si="127"/>
        <v>0</v>
      </c>
      <c r="G1065" s="57">
        <f t="shared" si="128"/>
        <v>0</v>
      </c>
      <c r="H1065" s="68">
        <v>2018</v>
      </c>
      <c r="I1065" s="68" t="s">
        <v>58</v>
      </c>
      <c r="J1065" s="68" t="s">
        <v>67</v>
      </c>
      <c r="K1065" s="74">
        <v>0.90890000000000004</v>
      </c>
      <c r="L1065" s="68">
        <v>8</v>
      </c>
    </row>
    <row r="1066" spans="1:12" x14ac:dyDescent="0.25">
      <c r="A1066" s="53" t="str">
        <f t="shared" si="122"/>
        <v>2018SepNew Zealand Dollar</v>
      </c>
      <c r="B1066" s="57">
        <f t="shared" si="123"/>
        <v>0</v>
      </c>
      <c r="C1066" s="57">
        <f t="shared" si="124"/>
        <v>0</v>
      </c>
      <c r="D1066" s="57">
        <f t="shared" si="125"/>
        <v>0</v>
      </c>
      <c r="E1066" s="57">
        <f t="shared" si="126"/>
        <v>0</v>
      </c>
      <c r="F1066" s="57">
        <f t="shared" si="127"/>
        <v>0</v>
      </c>
      <c r="G1066" s="57">
        <f t="shared" si="128"/>
        <v>0</v>
      </c>
      <c r="H1066" s="68">
        <v>2018</v>
      </c>
      <c r="I1066" s="68" t="s">
        <v>60</v>
      </c>
      <c r="J1066" s="68" t="s">
        <v>67</v>
      </c>
      <c r="K1066" s="74">
        <v>0.90370000000000006</v>
      </c>
      <c r="L1066" s="68">
        <v>9</v>
      </c>
    </row>
    <row r="1067" spans="1:12" x14ac:dyDescent="0.25">
      <c r="A1067" s="53" t="str">
        <f t="shared" si="122"/>
        <v>2018OctNew Zealand Dollar</v>
      </c>
      <c r="B1067" s="57">
        <f t="shared" si="123"/>
        <v>0</v>
      </c>
      <c r="C1067" s="57">
        <f t="shared" si="124"/>
        <v>0</v>
      </c>
      <c r="D1067" s="57">
        <f t="shared" si="125"/>
        <v>0</v>
      </c>
      <c r="E1067" s="57">
        <f t="shared" si="126"/>
        <v>0</v>
      </c>
      <c r="F1067" s="57">
        <f t="shared" si="127"/>
        <v>0</v>
      </c>
      <c r="G1067" s="57">
        <f t="shared" si="128"/>
        <v>0</v>
      </c>
      <c r="H1067" s="68">
        <v>2018</v>
      </c>
      <c r="I1067" s="68" t="s">
        <v>62</v>
      </c>
      <c r="J1067" s="68" t="s">
        <v>67</v>
      </c>
      <c r="K1067" s="74">
        <v>0.90739999999999998</v>
      </c>
      <c r="L1067" s="68">
        <v>10</v>
      </c>
    </row>
    <row r="1068" spans="1:12" x14ac:dyDescent="0.25">
      <c r="A1068" s="53" t="str">
        <f t="shared" si="122"/>
        <v>2018NovNew Zealand Dollar</v>
      </c>
      <c r="B1068" s="57">
        <f t="shared" si="123"/>
        <v>0</v>
      </c>
      <c r="C1068" s="57">
        <f t="shared" si="124"/>
        <v>0</v>
      </c>
      <c r="D1068" s="57">
        <f t="shared" si="125"/>
        <v>0</v>
      </c>
      <c r="E1068" s="57">
        <f t="shared" si="126"/>
        <v>0</v>
      </c>
      <c r="F1068" s="57">
        <f t="shared" si="127"/>
        <v>0</v>
      </c>
      <c r="G1068" s="57">
        <f t="shared" si="128"/>
        <v>0</v>
      </c>
      <c r="H1068" s="68">
        <v>2018</v>
      </c>
      <c r="I1068" s="68" t="s">
        <v>65</v>
      </c>
      <c r="J1068" s="68" t="s">
        <v>67</v>
      </c>
      <c r="K1068" s="74">
        <v>0.94140000000000001</v>
      </c>
      <c r="L1068" s="68">
        <v>11</v>
      </c>
    </row>
    <row r="1069" spans="1:12" x14ac:dyDescent="0.25">
      <c r="A1069" s="53" t="str">
        <f t="shared" si="122"/>
        <v>2018DecNew Zealand Dollar</v>
      </c>
      <c r="B1069" s="57">
        <f t="shared" si="123"/>
        <v>0</v>
      </c>
      <c r="C1069" s="57">
        <f t="shared" si="124"/>
        <v>0</v>
      </c>
      <c r="D1069" s="57">
        <f t="shared" si="125"/>
        <v>0</v>
      </c>
      <c r="E1069" s="57">
        <f t="shared" si="126"/>
        <v>0</v>
      </c>
      <c r="F1069" s="57">
        <f t="shared" si="127"/>
        <v>0</v>
      </c>
      <c r="G1069" s="57">
        <f t="shared" si="128"/>
        <v>0</v>
      </c>
      <c r="H1069" s="68">
        <v>2018</v>
      </c>
      <c r="I1069" s="68" t="s">
        <v>11</v>
      </c>
      <c r="J1069" s="68" t="s">
        <v>67</v>
      </c>
      <c r="K1069" s="70">
        <v>0.91620000000000001</v>
      </c>
      <c r="L1069" s="68">
        <v>12</v>
      </c>
    </row>
    <row r="1070" spans="1:12" x14ac:dyDescent="0.25">
      <c r="A1070" s="53" t="str">
        <f t="shared" si="122"/>
        <v>2019JanNew Zealand Dollar</v>
      </c>
      <c r="B1070" s="57">
        <f t="shared" si="123"/>
        <v>0</v>
      </c>
      <c r="C1070" s="57">
        <f t="shared" si="124"/>
        <v>0</v>
      </c>
      <c r="D1070" s="57">
        <f t="shared" si="125"/>
        <v>0</v>
      </c>
      <c r="E1070" s="57">
        <f t="shared" si="126"/>
        <v>0</v>
      </c>
      <c r="F1070" s="57">
        <f t="shared" si="127"/>
        <v>0</v>
      </c>
      <c r="G1070" s="57">
        <f t="shared" si="128"/>
        <v>0</v>
      </c>
      <c r="H1070" s="68">
        <v>2019</v>
      </c>
      <c r="I1070" s="68" t="s">
        <v>8</v>
      </c>
      <c r="J1070" s="68" t="s">
        <v>67</v>
      </c>
      <c r="K1070" s="74">
        <v>0.93090000000000006</v>
      </c>
      <c r="L1070" s="68">
        <v>1</v>
      </c>
    </row>
    <row r="1071" spans="1:12" x14ac:dyDescent="0.25">
      <c r="A1071" s="53" t="str">
        <f t="shared" si="122"/>
        <v>2019FebNew Zealand Dollar</v>
      </c>
      <c r="B1071" s="57">
        <f t="shared" si="123"/>
        <v>0</v>
      </c>
      <c r="C1071" s="57">
        <f t="shared" si="124"/>
        <v>0</v>
      </c>
      <c r="D1071" s="57">
        <f t="shared" si="125"/>
        <v>0</v>
      </c>
      <c r="E1071" s="57">
        <f t="shared" si="126"/>
        <v>0</v>
      </c>
      <c r="F1071" s="57">
        <f t="shared" si="127"/>
        <v>0</v>
      </c>
      <c r="G1071" s="57">
        <f t="shared" si="128"/>
        <v>0</v>
      </c>
      <c r="H1071" s="68">
        <v>2019</v>
      </c>
      <c r="I1071" s="68" t="s">
        <v>36</v>
      </c>
      <c r="J1071" s="68" t="s">
        <v>67</v>
      </c>
      <c r="K1071" s="74">
        <v>0.92379999999999995</v>
      </c>
      <c r="L1071" s="68">
        <v>2</v>
      </c>
    </row>
    <row r="1072" spans="1:12" x14ac:dyDescent="0.25">
      <c r="A1072" s="53" t="str">
        <f t="shared" si="122"/>
        <v>2019MarNew Zealand Dollar</v>
      </c>
      <c r="B1072" s="57">
        <f t="shared" si="123"/>
        <v>0</v>
      </c>
      <c r="C1072" s="57">
        <f t="shared" si="124"/>
        <v>0</v>
      </c>
      <c r="D1072" s="57">
        <f t="shared" si="125"/>
        <v>0</v>
      </c>
      <c r="E1072" s="57">
        <f t="shared" si="126"/>
        <v>0</v>
      </c>
      <c r="F1072" s="57">
        <f t="shared" si="127"/>
        <v>0</v>
      </c>
      <c r="G1072" s="57">
        <f t="shared" si="128"/>
        <v>0</v>
      </c>
      <c r="H1072" s="68">
        <v>2019</v>
      </c>
      <c r="I1072" s="68" t="s">
        <v>40</v>
      </c>
      <c r="J1072" s="68" t="s">
        <v>67</v>
      </c>
      <c r="K1072" s="74">
        <v>0.91969999999999996</v>
      </c>
      <c r="L1072" s="68">
        <v>3</v>
      </c>
    </row>
    <row r="1073" spans="1:12" x14ac:dyDescent="0.25">
      <c r="A1073" s="53" t="str">
        <f t="shared" si="122"/>
        <v>2019AprNew Zealand Dollar</v>
      </c>
      <c r="B1073" s="57">
        <f t="shared" si="123"/>
        <v>0</v>
      </c>
      <c r="C1073" s="57">
        <f t="shared" si="124"/>
        <v>0</v>
      </c>
      <c r="D1073" s="57">
        <f t="shared" si="125"/>
        <v>0</v>
      </c>
      <c r="E1073" s="57">
        <f t="shared" si="126"/>
        <v>0</v>
      </c>
      <c r="F1073" s="57">
        <f t="shared" si="127"/>
        <v>0</v>
      </c>
      <c r="G1073" s="57">
        <f t="shared" si="128"/>
        <v>0</v>
      </c>
      <c r="H1073" s="68">
        <v>2019</v>
      </c>
      <c r="I1073" s="68" t="s">
        <v>44</v>
      </c>
      <c r="J1073" s="68" t="s">
        <v>67</v>
      </c>
      <c r="K1073" s="74">
        <v>0.90790000000000004</v>
      </c>
      <c r="L1073" s="68">
        <v>4</v>
      </c>
    </row>
    <row r="1074" spans="1:12" x14ac:dyDescent="0.25">
      <c r="A1074" s="53" t="str">
        <f t="shared" si="122"/>
        <v>2019MayNew Zealand Dollar</v>
      </c>
      <c r="B1074" s="57">
        <f t="shared" si="123"/>
        <v>0</v>
      </c>
      <c r="C1074" s="57">
        <f t="shared" si="124"/>
        <v>0</v>
      </c>
      <c r="D1074" s="57">
        <f t="shared" si="125"/>
        <v>0</v>
      </c>
      <c r="E1074" s="57">
        <f t="shared" si="126"/>
        <v>0</v>
      </c>
      <c r="F1074" s="57">
        <f t="shared" si="127"/>
        <v>0</v>
      </c>
      <c r="G1074" s="57">
        <f t="shared" si="128"/>
        <v>0</v>
      </c>
      <c r="H1074" s="68">
        <v>2019</v>
      </c>
      <c r="I1074" s="68" t="s">
        <v>48</v>
      </c>
      <c r="J1074" s="68" t="s">
        <v>67</v>
      </c>
      <c r="K1074" s="74">
        <v>0.89749999999999996</v>
      </c>
      <c r="L1074" s="68">
        <v>5</v>
      </c>
    </row>
    <row r="1075" spans="1:12" x14ac:dyDescent="0.25">
      <c r="A1075" s="53" t="str">
        <f t="shared" si="122"/>
        <v>2019JunNew Zealand Dollar</v>
      </c>
      <c r="B1075" s="57">
        <f t="shared" si="123"/>
        <v>0</v>
      </c>
      <c r="C1075" s="57">
        <f t="shared" si="124"/>
        <v>0</v>
      </c>
      <c r="D1075" s="57">
        <f t="shared" si="125"/>
        <v>0</v>
      </c>
      <c r="E1075" s="57">
        <f t="shared" si="126"/>
        <v>0</v>
      </c>
      <c r="F1075" s="57">
        <f t="shared" si="127"/>
        <v>0</v>
      </c>
      <c r="G1075" s="57">
        <f t="shared" si="128"/>
        <v>0</v>
      </c>
      <c r="H1075" s="68">
        <v>2019</v>
      </c>
      <c r="I1075" s="68" t="s">
        <v>52</v>
      </c>
      <c r="J1075" s="68" t="s">
        <v>67</v>
      </c>
      <c r="K1075" s="74">
        <v>0.90670000000000006</v>
      </c>
      <c r="L1075" s="68">
        <v>6</v>
      </c>
    </row>
    <row r="1076" spans="1:12" x14ac:dyDescent="0.25">
      <c r="A1076" s="53" t="str">
        <f t="shared" si="122"/>
        <v>2019JulNew Zealand Dollar</v>
      </c>
      <c r="B1076" s="57">
        <f t="shared" si="123"/>
        <v>0</v>
      </c>
      <c r="C1076" s="57">
        <f t="shared" si="124"/>
        <v>0</v>
      </c>
      <c r="D1076" s="57">
        <f t="shared" si="125"/>
        <v>0</v>
      </c>
      <c r="E1076" s="57">
        <f t="shared" si="126"/>
        <v>0</v>
      </c>
      <c r="F1076" s="57">
        <f t="shared" si="127"/>
        <v>0</v>
      </c>
      <c r="G1076" s="57">
        <f t="shared" si="128"/>
        <v>0</v>
      </c>
      <c r="H1076" s="68">
        <v>2019</v>
      </c>
      <c r="I1076" s="68" t="s">
        <v>56</v>
      </c>
      <c r="J1076" s="68" t="s">
        <v>67</v>
      </c>
      <c r="K1076" s="74">
        <v>0.90329999999999999</v>
      </c>
      <c r="L1076" s="68">
        <v>7</v>
      </c>
    </row>
    <row r="1077" spans="1:12" x14ac:dyDescent="0.25">
      <c r="A1077" s="53" t="str">
        <f t="shared" si="122"/>
        <v>2019AugNew Zealand Dollar</v>
      </c>
      <c r="B1077" s="57">
        <f t="shared" si="123"/>
        <v>0</v>
      </c>
      <c r="C1077" s="57">
        <f t="shared" si="124"/>
        <v>0</v>
      </c>
      <c r="D1077" s="57">
        <f t="shared" si="125"/>
        <v>0</v>
      </c>
      <c r="E1077" s="57">
        <f t="shared" si="126"/>
        <v>0</v>
      </c>
      <c r="F1077" s="57">
        <f t="shared" si="127"/>
        <v>0</v>
      </c>
      <c r="G1077" s="57">
        <f t="shared" si="128"/>
        <v>0</v>
      </c>
      <c r="H1077" s="68">
        <v>2019</v>
      </c>
      <c r="I1077" s="68" t="s">
        <v>58</v>
      </c>
      <c r="J1077" s="68" t="s">
        <v>67</v>
      </c>
      <c r="K1077" s="74">
        <v>0.87439999999999996</v>
      </c>
      <c r="L1077" s="68">
        <v>8</v>
      </c>
    </row>
    <row r="1078" spans="1:12" x14ac:dyDescent="0.25">
      <c r="A1078" s="53" t="str">
        <f t="shared" si="122"/>
        <v>2019SepNew Zealand Dollar</v>
      </c>
      <c r="B1078" s="57">
        <f t="shared" si="123"/>
        <v>0</v>
      </c>
      <c r="C1078" s="57">
        <f t="shared" si="124"/>
        <v>0</v>
      </c>
      <c r="D1078" s="57">
        <f t="shared" si="125"/>
        <v>0</v>
      </c>
      <c r="E1078" s="57">
        <f t="shared" si="126"/>
        <v>0</v>
      </c>
      <c r="F1078" s="57">
        <f t="shared" si="127"/>
        <v>0</v>
      </c>
      <c r="G1078" s="57">
        <f t="shared" si="128"/>
        <v>0</v>
      </c>
      <c r="H1078" s="68">
        <v>2019</v>
      </c>
      <c r="I1078" s="68" t="s">
        <v>60</v>
      </c>
      <c r="J1078" s="68" t="s">
        <v>67</v>
      </c>
      <c r="K1078" s="74">
        <v>0.86580000000000001</v>
      </c>
      <c r="L1078" s="68">
        <v>9</v>
      </c>
    </row>
    <row r="1079" spans="1:12" x14ac:dyDescent="0.25">
      <c r="A1079" s="53" t="str">
        <f t="shared" si="122"/>
        <v>2019OctNew Zealand Dollar</v>
      </c>
      <c r="B1079" s="57">
        <f t="shared" si="123"/>
        <v>0</v>
      </c>
      <c r="C1079" s="57">
        <f t="shared" si="124"/>
        <v>0</v>
      </c>
      <c r="D1079" s="57">
        <f t="shared" si="125"/>
        <v>0</v>
      </c>
      <c r="E1079" s="57">
        <f t="shared" si="126"/>
        <v>0</v>
      </c>
      <c r="F1079" s="57">
        <f t="shared" si="127"/>
        <v>0</v>
      </c>
      <c r="G1079" s="57">
        <f t="shared" si="128"/>
        <v>0</v>
      </c>
      <c r="H1079" s="68">
        <v>2019</v>
      </c>
      <c r="I1079" s="68" t="s">
        <v>62</v>
      </c>
      <c r="J1079" s="68" t="s">
        <v>67</v>
      </c>
      <c r="K1079" s="74">
        <v>0.87450000000000006</v>
      </c>
      <c r="L1079" s="68">
        <v>10</v>
      </c>
    </row>
    <row r="1080" spans="1:12" x14ac:dyDescent="0.25">
      <c r="A1080" s="53" t="str">
        <f t="shared" si="122"/>
        <v>2019NovNew Zealand Dollar</v>
      </c>
      <c r="B1080" s="57">
        <f t="shared" si="123"/>
        <v>0</v>
      </c>
      <c r="C1080" s="57">
        <f t="shared" si="124"/>
        <v>0</v>
      </c>
      <c r="D1080" s="57">
        <f t="shared" si="125"/>
        <v>0</v>
      </c>
      <c r="E1080" s="57">
        <f t="shared" si="126"/>
        <v>0</v>
      </c>
      <c r="F1080" s="57">
        <f t="shared" si="127"/>
        <v>0</v>
      </c>
      <c r="G1080" s="57">
        <f t="shared" si="128"/>
        <v>0</v>
      </c>
      <c r="H1080" s="68">
        <v>2019</v>
      </c>
      <c r="I1080" s="68" t="s">
        <v>65</v>
      </c>
      <c r="J1080" s="68" t="s">
        <v>67</v>
      </c>
      <c r="K1080" s="74">
        <v>0.87760000000000005</v>
      </c>
      <c r="L1080" s="68">
        <v>11</v>
      </c>
    </row>
    <row r="1081" spans="1:12" x14ac:dyDescent="0.25">
      <c r="A1081" s="53" t="str">
        <f t="shared" si="122"/>
        <v>2019DecNew Zealand Dollar</v>
      </c>
      <c r="B1081" s="57">
        <f t="shared" si="123"/>
        <v>0</v>
      </c>
      <c r="C1081" s="57">
        <f t="shared" si="124"/>
        <v>0</v>
      </c>
      <c r="D1081" s="57">
        <f t="shared" si="125"/>
        <v>0</v>
      </c>
      <c r="E1081" s="57">
        <f t="shared" si="126"/>
        <v>0</v>
      </c>
      <c r="F1081" s="57">
        <f t="shared" si="127"/>
        <v>0</v>
      </c>
      <c r="G1081" s="57">
        <f t="shared" si="128"/>
        <v>0</v>
      </c>
      <c r="H1081" s="68">
        <v>2019</v>
      </c>
      <c r="I1081" s="68" t="s">
        <v>11</v>
      </c>
      <c r="J1081" s="68" t="s">
        <v>67</v>
      </c>
      <c r="K1081" s="74">
        <v>0.90629999999999999</v>
      </c>
      <c r="L1081" s="68">
        <v>12</v>
      </c>
    </row>
    <row r="1082" spans="1:12" x14ac:dyDescent="0.25">
      <c r="A1082" s="53" t="str">
        <f t="shared" si="122"/>
        <v>2020JanNew Zealand Dollar</v>
      </c>
      <c r="B1082" s="57">
        <f t="shared" si="123"/>
        <v>0</v>
      </c>
      <c r="C1082" s="57">
        <f t="shared" si="124"/>
        <v>0</v>
      </c>
      <c r="D1082" s="57">
        <f t="shared" si="125"/>
        <v>0</v>
      </c>
      <c r="E1082" s="57">
        <f t="shared" si="126"/>
        <v>0</v>
      </c>
      <c r="F1082" s="57">
        <f t="shared" si="127"/>
        <v>0</v>
      </c>
      <c r="G1082" s="57">
        <f t="shared" si="128"/>
        <v>0</v>
      </c>
      <c r="H1082" s="68">
        <v>2020</v>
      </c>
      <c r="I1082" s="68" t="s">
        <v>8</v>
      </c>
      <c r="J1082" s="68" t="s">
        <v>67</v>
      </c>
      <c r="K1082" s="70">
        <v>0.88239999999999996</v>
      </c>
      <c r="L1082" s="68">
        <v>1</v>
      </c>
    </row>
    <row r="1083" spans="1:12" x14ac:dyDescent="0.25">
      <c r="A1083" s="53" t="str">
        <f t="shared" si="122"/>
        <v>2020FebNew Zealand Dollar</v>
      </c>
      <c r="B1083" s="57">
        <f t="shared" si="123"/>
        <v>0</v>
      </c>
      <c r="C1083" s="57">
        <f t="shared" si="124"/>
        <v>0</v>
      </c>
      <c r="D1083" s="57">
        <f t="shared" si="125"/>
        <v>0</v>
      </c>
      <c r="E1083" s="57">
        <f t="shared" si="126"/>
        <v>0</v>
      </c>
      <c r="F1083" s="57">
        <f t="shared" si="127"/>
        <v>0</v>
      </c>
      <c r="G1083" s="57">
        <f t="shared" si="128"/>
        <v>0</v>
      </c>
      <c r="H1083" s="68">
        <v>2020</v>
      </c>
      <c r="I1083" s="68" t="s">
        <v>36</v>
      </c>
      <c r="J1083" s="68" t="s">
        <v>67</v>
      </c>
      <c r="K1083" s="70">
        <v>0.87419999999999998</v>
      </c>
      <c r="L1083" s="68">
        <v>2</v>
      </c>
    </row>
    <row r="1084" spans="1:12" x14ac:dyDescent="0.25">
      <c r="A1084" s="53" t="str">
        <f t="shared" si="122"/>
        <v>2020MarNew Zealand Dollar</v>
      </c>
      <c r="B1084" s="57">
        <f t="shared" si="123"/>
        <v>0</v>
      </c>
      <c r="C1084" s="57">
        <f t="shared" si="124"/>
        <v>0</v>
      </c>
      <c r="D1084" s="57">
        <f t="shared" si="125"/>
        <v>0</v>
      </c>
      <c r="E1084" s="57">
        <f t="shared" si="126"/>
        <v>0</v>
      </c>
      <c r="F1084" s="57">
        <f t="shared" si="127"/>
        <v>0</v>
      </c>
      <c r="G1084" s="57">
        <f t="shared" si="128"/>
        <v>0</v>
      </c>
      <c r="H1084" s="68">
        <v>2020</v>
      </c>
      <c r="I1084" s="68" t="s">
        <v>40</v>
      </c>
      <c r="J1084" s="68" t="s">
        <v>67</v>
      </c>
      <c r="K1084" s="70">
        <v>0.85730000000000006</v>
      </c>
      <c r="L1084" s="68">
        <v>3</v>
      </c>
    </row>
    <row r="1085" spans="1:12" x14ac:dyDescent="0.25">
      <c r="A1085" s="53" t="str">
        <f t="shared" si="122"/>
        <v>2020AprNew Zealand Dollar</v>
      </c>
      <c r="B1085" s="57">
        <f t="shared" si="123"/>
        <v>0</v>
      </c>
      <c r="C1085" s="57">
        <f t="shared" si="124"/>
        <v>0</v>
      </c>
      <c r="D1085" s="57">
        <f t="shared" si="125"/>
        <v>0</v>
      </c>
      <c r="E1085" s="57">
        <f t="shared" si="126"/>
        <v>0</v>
      </c>
      <c r="F1085" s="57">
        <f t="shared" si="127"/>
        <v>0</v>
      </c>
      <c r="G1085" s="57">
        <f t="shared" si="128"/>
        <v>0</v>
      </c>
      <c r="H1085" s="68">
        <v>2020</v>
      </c>
      <c r="I1085" s="68" t="s">
        <v>44</v>
      </c>
      <c r="J1085" s="68" t="s">
        <v>67</v>
      </c>
      <c r="K1085" s="70">
        <v>0.86620000000000008</v>
      </c>
      <c r="L1085" s="68">
        <v>4</v>
      </c>
    </row>
    <row r="1086" spans="1:12" x14ac:dyDescent="0.25">
      <c r="A1086" s="53" t="str">
        <f t="shared" si="122"/>
        <v>2020MayNew Zealand Dollar</v>
      </c>
      <c r="B1086" s="57">
        <f t="shared" si="123"/>
        <v>0</v>
      </c>
      <c r="C1086" s="57">
        <f t="shared" si="124"/>
        <v>0</v>
      </c>
      <c r="D1086" s="57">
        <f t="shared" si="125"/>
        <v>0</v>
      </c>
      <c r="E1086" s="57">
        <f t="shared" si="126"/>
        <v>0</v>
      </c>
      <c r="F1086" s="57">
        <f t="shared" si="127"/>
        <v>0</v>
      </c>
      <c r="G1086" s="57">
        <f t="shared" si="128"/>
        <v>0</v>
      </c>
      <c r="H1086" s="68">
        <v>2020</v>
      </c>
      <c r="I1086" s="68" t="s">
        <v>48</v>
      </c>
      <c r="J1086" s="68" t="s">
        <v>67</v>
      </c>
      <c r="K1086" s="70">
        <v>0.87749999999999995</v>
      </c>
      <c r="L1086" s="68">
        <v>5</v>
      </c>
    </row>
    <row r="1087" spans="1:12" x14ac:dyDescent="0.25">
      <c r="A1087" s="53" t="str">
        <f t="shared" si="122"/>
        <v>2020JunNew Zealand Dollar</v>
      </c>
      <c r="B1087" s="57">
        <f t="shared" si="123"/>
        <v>0</v>
      </c>
      <c r="C1087" s="57">
        <f t="shared" si="124"/>
        <v>0</v>
      </c>
      <c r="D1087" s="57">
        <f t="shared" si="125"/>
        <v>0</v>
      </c>
      <c r="E1087" s="57">
        <f t="shared" si="126"/>
        <v>0</v>
      </c>
      <c r="F1087" s="57">
        <f t="shared" si="127"/>
        <v>0</v>
      </c>
      <c r="G1087" s="57">
        <f t="shared" si="128"/>
        <v>0</v>
      </c>
      <c r="H1087" s="68">
        <v>2020</v>
      </c>
      <c r="I1087" s="68" t="s">
        <v>52</v>
      </c>
      <c r="J1087" s="68" t="s">
        <v>67</v>
      </c>
      <c r="K1087" s="70">
        <v>0.89549999999999996</v>
      </c>
      <c r="L1087" s="68">
        <v>6</v>
      </c>
    </row>
    <row r="1088" spans="1:12" x14ac:dyDescent="0.25">
      <c r="A1088" s="53" t="str">
        <f t="shared" si="122"/>
        <v>2020JulNew Zealand Dollar</v>
      </c>
      <c r="B1088" s="57">
        <f t="shared" si="123"/>
        <v>0</v>
      </c>
      <c r="C1088" s="57">
        <f t="shared" si="124"/>
        <v>0</v>
      </c>
      <c r="D1088" s="57">
        <f t="shared" si="125"/>
        <v>0</v>
      </c>
      <c r="E1088" s="57">
        <f t="shared" si="126"/>
        <v>0</v>
      </c>
      <c r="F1088" s="57">
        <f t="shared" si="127"/>
        <v>0</v>
      </c>
      <c r="G1088" s="57">
        <f t="shared" si="128"/>
        <v>0</v>
      </c>
      <c r="H1088" s="68">
        <v>2020</v>
      </c>
      <c r="I1088" s="68" t="s">
        <v>56</v>
      </c>
      <c r="J1088" s="68" t="s">
        <v>67</v>
      </c>
      <c r="K1088" s="70">
        <v>0.91449999999999998</v>
      </c>
      <c r="L1088" s="68">
        <v>7</v>
      </c>
    </row>
    <row r="1089" spans="1:12" x14ac:dyDescent="0.25">
      <c r="A1089" s="53" t="str">
        <f t="shared" si="122"/>
        <v>2020AugNew Zealand Dollar</v>
      </c>
      <c r="B1089" s="57">
        <f t="shared" si="123"/>
        <v>0</v>
      </c>
      <c r="C1089" s="57">
        <f t="shared" si="124"/>
        <v>0</v>
      </c>
      <c r="D1089" s="57">
        <f t="shared" si="125"/>
        <v>0</v>
      </c>
      <c r="E1089" s="57">
        <f t="shared" si="126"/>
        <v>0</v>
      </c>
      <c r="F1089" s="57">
        <f t="shared" si="127"/>
        <v>0</v>
      </c>
      <c r="G1089" s="57">
        <f t="shared" si="128"/>
        <v>0</v>
      </c>
      <c r="H1089" s="68">
        <v>2020</v>
      </c>
      <c r="I1089" s="68" t="s">
        <v>58</v>
      </c>
      <c r="J1089" s="68" t="s">
        <v>67</v>
      </c>
      <c r="K1089" s="70">
        <v>0.91520000000000001</v>
      </c>
      <c r="L1089" s="68">
        <v>8</v>
      </c>
    </row>
    <row r="1090" spans="1:12" x14ac:dyDescent="0.25">
      <c r="A1090" s="53" t="str">
        <f t="shared" ref="A1090:A1153" si="129">CONCATENATE(H1090,I1090,J1090)</f>
        <v>2020SepNew Zealand Dollar</v>
      </c>
      <c r="B1090" s="57">
        <f t="shared" ref="B1090:B1153" si="130">IF($N$8=A1090,1,0)</f>
        <v>0</v>
      </c>
      <c r="C1090" s="57">
        <f t="shared" si="124"/>
        <v>0</v>
      </c>
      <c r="D1090" s="57">
        <f t="shared" si="125"/>
        <v>0</v>
      </c>
      <c r="E1090" s="57">
        <f t="shared" si="126"/>
        <v>0</v>
      </c>
      <c r="F1090" s="57">
        <f t="shared" si="127"/>
        <v>0</v>
      </c>
      <c r="G1090" s="57">
        <f t="shared" si="128"/>
        <v>0</v>
      </c>
      <c r="H1090" s="68">
        <v>2020</v>
      </c>
      <c r="I1090" s="68" t="s">
        <v>60</v>
      </c>
      <c r="J1090" s="68" t="s">
        <v>67</v>
      </c>
      <c r="K1090" s="70">
        <v>0.90180000000000005</v>
      </c>
      <c r="L1090" s="68">
        <v>9</v>
      </c>
    </row>
    <row r="1091" spans="1:12" x14ac:dyDescent="0.25">
      <c r="A1091" s="53" t="str">
        <f t="shared" si="129"/>
        <v>2020OctNew Zealand Dollar</v>
      </c>
      <c r="B1091" s="57">
        <f t="shared" si="130"/>
        <v>0</v>
      </c>
      <c r="C1091" s="57">
        <f t="shared" si="124"/>
        <v>0</v>
      </c>
      <c r="D1091" s="57">
        <f t="shared" si="125"/>
        <v>0</v>
      </c>
      <c r="E1091" s="57">
        <f t="shared" si="126"/>
        <v>0</v>
      </c>
      <c r="F1091" s="57">
        <f t="shared" si="127"/>
        <v>0</v>
      </c>
      <c r="G1091" s="57">
        <f t="shared" si="128"/>
        <v>0</v>
      </c>
      <c r="H1091" s="68">
        <v>2020</v>
      </c>
      <c r="I1091" s="68" t="s">
        <v>62</v>
      </c>
      <c r="J1091" s="68" t="s">
        <v>67</v>
      </c>
      <c r="K1091" s="70">
        <v>0.90489999999999993</v>
      </c>
      <c r="L1091" s="68">
        <v>10</v>
      </c>
    </row>
    <row r="1092" spans="1:12" x14ac:dyDescent="0.25">
      <c r="A1092" s="53" t="str">
        <f t="shared" si="129"/>
        <v>2020NovNew Zealand Dollar</v>
      </c>
      <c r="B1092" s="57">
        <f t="shared" si="130"/>
        <v>0</v>
      </c>
      <c r="C1092" s="57">
        <f t="shared" ref="C1092:C1155" si="131">IF(A1092=$N$10,1,0)</f>
        <v>0</v>
      </c>
      <c r="D1092" s="57">
        <f t="shared" ref="D1092:D1155" si="132">SUM(B1092:C1092)</f>
        <v>0</v>
      </c>
      <c r="E1092" s="57">
        <f t="shared" ref="E1092:E1155" si="133">IF(SUM(D1092,E1091)=1,1,0)</f>
        <v>0</v>
      </c>
      <c r="F1092" s="57">
        <f t="shared" ref="F1092:F1155" si="134">MAX(D1092:E1092)</f>
        <v>0</v>
      </c>
      <c r="G1092" s="57">
        <f t="shared" ref="G1092:G1155" si="135">IF(AND(F1092=1,F1091=1),G1091+F1092,F1092)</f>
        <v>0</v>
      </c>
      <c r="H1092" s="68">
        <v>2020</v>
      </c>
      <c r="I1092" s="68" t="s">
        <v>65</v>
      </c>
      <c r="J1092" s="68" t="s">
        <v>67</v>
      </c>
      <c r="K1092" s="70">
        <v>0.94010000000000005</v>
      </c>
      <c r="L1092" s="68">
        <v>11</v>
      </c>
    </row>
    <row r="1093" spans="1:12" x14ac:dyDescent="0.25">
      <c r="A1093" s="53" t="str">
        <f t="shared" si="129"/>
        <v>2020DecNew Zealand Dollar</v>
      </c>
      <c r="B1093" s="57">
        <f t="shared" si="130"/>
        <v>0</v>
      </c>
      <c r="C1093" s="57">
        <f t="shared" si="131"/>
        <v>0</v>
      </c>
      <c r="D1093" s="57">
        <f t="shared" si="132"/>
        <v>0</v>
      </c>
      <c r="E1093" s="57">
        <f t="shared" si="133"/>
        <v>0</v>
      </c>
      <c r="F1093" s="57">
        <f t="shared" si="134"/>
        <v>0</v>
      </c>
      <c r="G1093" s="57">
        <f t="shared" si="135"/>
        <v>0</v>
      </c>
      <c r="H1093" s="68">
        <v>2020</v>
      </c>
      <c r="I1093" s="68" t="s">
        <v>11</v>
      </c>
      <c r="J1093" s="68" t="s">
        <v>67</v>
      </c>
      <c r="K1093" s="70">
        <v>0.95489999999999997</v>
      </c>
      <c r="L1093" s="68">
        <v>12</v>
      </c>
    </row>
    <row r="1094" spans="1:12" x14ac:dyDescent="0.25">
      <c r="A1094" s="53" t="str">
        <f t="shared" si="129"/>
        <v>2021JanNew Zealand Dollar</v>
      </c>
      <c r="B1094" s="57">
        <f t="shared" si="130"/>
        <v>0</v>
      </c>
      <c r="C1094" s="57">
        <f t="shared" si="131"/>
        <v>0</v>
      </c>
      <c r="D1094" s="57">
        <f t="shared" si="132"/>
        <v>0</v>
      </c>
      <c r="E1094" s="57">
        <f t="shared" si="133"/>
        <v>0</v>
      </c>
      <c r="F1094" s="57">
        <f t="shared" si="134"/>
        <v>0</v>
      </c>
      <c r="G1094" s="57">
        <f t="shared" si="135"/>
        <v>0</v>
      </c>
      <c r="H1094" s="68">
        <v>2021</v>
      </c>
      <c r="I1094" s="68" t="s">
        <v>8</v>
      </c>
      <c r="J1094" s="68" t="s">
        <v>67</v>
      </c>
      <c r="K1094" s="70">
        <v>0.95269999999999999</v>
      </c>
      <c r="L1094" s="68">
        <v>1</v>
      </c>
    </row>
    <row r="1095" spans="1:12" x14ac:dyDescent="0.25">
      <c r="A1095" s="53" t="str">
        <f t="shared" si="129"/>
        <v>2021FebNew Zealand Dollar</v>
      </c>
      <c r="B1095" s="57">
        <f t="shared" si="130"/>
        <v>0</v>
      </c>
      <c r="C1095" s="57">
        <f t="shared" si="131"/>
        <v>0</v>
      </c>
      <c r="D1095" s="57">
        <f t="shared" si="132"/>
        <v>0</v>
      </c>
      <c r="E1095" s="57">
        <f t="shared" si="133"/>
        <v>0</v>
      </c>
      <c r="F1095" s="57">
        <f t="shared" si="134"/>
        <v>0</v>
      </c>
      <c r="G1095" s="57">
        <f t="shared" si="135"/>
        <v>0</v>
      </c>
      <c r="H1095" s="68">
        <v>2021</v>
      </c>
      <c r="I1095" s="68" t="s">
        <v>36</v>
      </c>
      <c r="J1095" s="68" t="s">
        <v>67</v>
      </c>
      <c r="K1095" s="70">
        <v>0.97770000000000001</v>
      </c>
      <c r="L1095" s="68">
        <v>2</v>
      </c>
    </row>
    <row r="1096" spans="1:12" x14ac:dyDescent="0.25">
      <c r="A1096" s="53" t="str">
        <f t="shared" si="129"/>
        <v>2021MarNew Zealand Dollar</v>
      </c>
      <c r="B1096" s="57">
        <f t="shared" si="130"/>
        <v>0</v>
      </c>
      <c r="C1096" s="57">
        <f t="shared" si="131"/>
        <v>0</v>
      </c>
      <c r="D1096" s="57">
        <f t="shared" si="132"/>
        <v>0</v>
      </c>
      <c r="E1096" s="57">
        <f t="shared" si="133"/>
        <v>0</v>
      </c>
      <c r="F1096" s="57">
        <f t="shared" si="134"/>
        <v>0</v>
      </c>
      <c r="G1096" s="57">
        <f t="shared" si="135"/>
        <v>0</v>
      </c>
      <c r="H1096" s="68">
        <v>2021</v>
      </c>
      <c r="I1096" s="68" t="s">
        <v>40</v>
      </c>
      <c r="J1096" s="68" t="s">
        <v>67</v>
      </c>
      <c r="K1096" s="70">
        <v>0.9405</v>
      </c>
      <c r="L1096" s="68">
        <v>3</v>
      </c>
    </row>
    <row r="1097" spans="1:12" x14ac:dyDescent="0.25">
      <c r="A1097" s="53" t="str">
        <f t="shared" si="129"/>
        <v>2021AprNew Zealand Dollar</v>
      </c>
      <c r="B1097" s="57">
        <f t="shared" si="130"/>
        <v>0</v>
      </c>
      <c r="C1097" s="57">
        <f t="shared" si="131"/>
        <v>0</v>
      </c>
      <c r="D1097" s="57">
        <f t="shared" si="132"/>
        <v>0</v>
      </c>
      <c r="E1097" s="57">
        <f t="shared" si="133"/>
        <v>0</v>
      </c>
      <c r="F1097" s="57">
        <f t="shared" si="134"/>
        <v>0</v>
      </c>
      <c r="G1097" s="57">
        <f t="shared" si="135"/>
        <v>0</v>
      </c>
      <c r="H1097" s="68">
        <v>2021</v>
      </c>
      <c r="I1097" s="68" t="s">
        <v>44</v>
      </c>
      <c r="J1097" s="68" t="s">
        <v>67</v>
      </c>
      <c r="K1097" s="70">
        <v>0.9617</v>
      </c>
      <c r="L1097" s="68">
        <v>4</v>
      </c>
    </row>
    <row r="1098" spans="1:12" x14ac:dyDescent="0.25">
      <c r="A1098" s="53" t="str">
        <f t="shared" si="129"/>
        <v>2021MayNew Zealand Dollar</v>
      </c>
      <c r="B1098" s="57">
        <f t="shared" si="130"/>
        <v>0</v>
      </c>
      <c r="C1098" s="57">
        <f t="shared" si="131"/>
        <v>0</v>
      </c>
      <c r="D1098" s="57">
        <f t="shared" si="132"/>
        <v>0</v>
      </c>
      <c r="E1098" s="57">
        <f t="shared" si="133"/>
        <v>0</v>
      </c>
      <c r="F1098" s="57">
        <f t="shared" si="134"/>
        <v>0</v>
      </c>
      <c r="G1098" s="57">
        <f t="shared" si="135"/>
        <v>0</v>
      </c>
      <c r="H1098" s="68">
        <v>2021</v>
      </c>
      <c r="I1098" s="68" t="s">
        <v>48</v>
      </c>
      <c r="J1098" s="68" t="s">
        <v>67</v>
      </c>
      <c r="K1098" s="70">
        <v>0.95940000000000003</v>
      </c>
      <c r="L1098" s="68">
        <v>5</v>
      </c>
    </row>
    <row r="1099" spans="1:12" x14ac:dyDescent="0.25">
      <c r="A1099" s="53" t="str">
        <f t="shared" si="129"/>
        <v>2021JunNew Zealand Dollar</v>
      </c>
      <c r="B1099" s="57">
        <f t="shared" si="130"/>
        <v>0</v>
      </c>
      <c r="C1099" s="57">
        <f t="shared" si="131"/>
        <v>0</v>
      </c>
      <c r="D1099" s="57">
        <f t="shared" si="132"/>
        <v>0</v>
      </c>
      <c r="E1099" s="57">
        <f t="shared" si="133"/>
        <v>0</v>
      </c>
      <c r="F1099" s="57">
        <f t="shared" si="134"/>
        <v>0</v>
      </c>
      <c r="G1099" s="57">
        <f t="shared" si="135"/>
        <v>0</v>
      </c>
      <c r="H1099" s="68">
        <v>2021</v>
      </c>
      <c r="I1099" s="68" t="s">
        <v>52</v>
      </c>
      <c r="J1099" s="68" t="s">
        <v>67</v>
      </c>
      <c r="K1099" s="70">
        <v>0.94120000000000004</v>
      </c>
      <c r="L1099" s="68">
        <v>6</v>
      </c>
    </row>
    <row r="1100" spans="1:12" x14ac:dyDescent="0.25">
      <c r="A1100" s="53" t="str">
        <f t="shared" si="129"/>
        <v>2021JulNew Zealand Dollar</v>
      </c>
      <c r="B1100" s="57">
        <f t="shared" si="130"/>
        <v>0</v>
      </c>
      <c r="C1100" s="57">
        <f t="shared" si="131"/>
        <v>0</v>
      </c>
      <c r="D1100" s="57">
        <f t="shared" si="132"/>
        <v>0</v>
      </c>
      <c r="E1100" s="57">
        <f t="shared" si="133"/>
        <v>0</v>
      </c>
      <c r="F1100" s="57">
        <f t="shared" si="134"/>
        <v>0</v>
      </c>
      <c r="G1100" s="57">
        <f t="shared" si="135"/>
        <v>0</v>
      </c>
      <c r="H1100" s="68">
        <v>2021</v>
      </c>
      <c r="I1100" s="68" t="s">
        <v>56</v>
      </c>
      <c r="J1100" s="68" t="s">
        <v>67</v>
      </c>
      <c r="K1100" s="70">
        <v>0.94720000000000004</v>
      </c>
      <c r="L1100" s="68">
        <v>7</v>
      </c>
    </row>
    <row r="1101" spans="1:12" x14ac:dyDescent="0.25">
      <c r="A1101" s="53" t="str">
        <f t="shared" si="129"/>
        <v>2021AugNew Zealand Dollar</v>
      </c>
      <c r="B1101" s="57">
        <f t="shared" si="130"/>
        <v>0</v>
      </c>
      <c r="C1101" s="57">
        <f t="shared" si="131"/>
        <v>0</v>
      </c>
      <c r="D1101" s="57">
        <f t="shared" si="132"/>
        <v>0</v>
      </c>
      <c r="E1101" s="57">
        <f t="shared" si="133"/>
        <v>0</v>
      </c>
      <c r="F1101" s="57">
        <f t="shared" si="134"/>
        <v>0</v>
      </c>
      <c r="G1101" s="57">
        <f t="shared" si="135"/>
        <v>0</v>
      </c>
      <c r="H1101" s="68">
        <v>2021</v>
      </c>
      <c r="I1101" s="68" t="s">
        <v>58</v>
      </c>
      <c r="J1101" s="68" t="s">
        <v>67</v>
      </c>
      <c r="K1101" s="70">
        <v>0.94599999999999995</v>
      </c>
      <c r="L1101" s="68">
        <v>8</v>
      </c>
    </row>
    <row r="1102" spans="1:12" x14ac:dyDescent="0.25">
      <c r="A1102" s="53" t="str">
        <f t="shared" si="129"/>
        <v>2021SepNew Zealand Dollar</v>
      </c>
      <c r="B1102" s="57">
        <f t="shared" si="130"/>
        <v>0</v>
      </c>
      <c r="C1102" s="57">
        <f t="shared" si="131"/>
        <v>0</v>
      </c>
      <c r="D1102" s="57">
        <f t="shared" si="132"/>
        <v>0</v>
      </c>
      <c r="E1102" s="57">
        <f t="shared" si="133"/>
        <v>0</v>
      </c>
      <c r="F1102" s="57">
        <f t="shared" si="134"/>
        <v>0</v>
      </c>
      <c r="G1102" s="57">
        <f t="shared" si="135"/>
        <v>0</v>
      </c>
      <c r="H1102" s="68">
        <v>2021</v>
      </c>
      <c r="I1102" s="68" t="s">
        <v>60</v>
      </c>
      <c r="J1102" s="68" t="s">
        <v>67</v>
      </c>
      <c r="K1102" s="70">
        <v>0.93680000000000008</v>
      </c>
      <c r="L1102" s="68">
        <v>9</v>
      </c>
    </row>
    <row r="1103" spans="1:12" x14ac:dyDescent="0.25">
      <c r="A1103" s="53" t="str">
        <f t="shared" si="129"/>
        <v>2021OctNew Zealand Dollar</v>
      </c>
      <c r="B1103" s="57">
        <f t="shared" si="130"/>
        <v>0</v>
      </c>
      <c r="C1103" s="57">
        <f t="shared" si="131"/>
        <v>0</v>
      </c>
      <c r="D1103" s="57">
        <f t="shared" si="132"/>
        <v>0</v>
      </c>
      <c r="E1103" s="57">
        <f t="shared" si="133"/>
        <v>0</v>
      </c>
      <c r="F1103" s="57">
        <f t="shared" si="134"/>
        <v>0</v>
      </c>
      <c r="G1103" s="57">
        <f t="shared" si="135"/>
        <v>0</v>
      </c>
      <c r="H1103" s="68">
        <v>2021</v>
      </c>
      <c r="I1103" s="68" t="s">
        <v>62</v>
      </c>
      <c r="J1103" s="68" t="s">
        <v>67</v>
      </c>
      <c r="K1103" s="70">
        <v>0.96620000000000006</v>
      </c>
      <c r="L1103" s="68">
        <v>10</v>
      </c>
    </row>
    <row r="1104" spans="1:12" x14ac:dyDescent="0.25">
      <c r="A1104" s="53" t="str">
        <f t="shared" si="129"/>
        <v>2021NovNew Zealand Dollar</v>
      </c>
      <c r="B1104" s="57">
        <f t="shared" si="130"/>
        <v>0</v>
      </c>
      <c r="C1104" s="57">
        <f t="shared" si="131"/>
        <v>0</v>
      </c>
      <c r="D1104" s="57">
        <f t="shared" si="132"/>
        <v>0</v>
      </c>
      <c r="E1104" s="57">
        <f t="shared" si="133"/>
        <v>0</v>
      </c>
      <c r="F1104" s="57">
        <f t="shared" si="134"/>
        <v>0</v>
      </c>
      <c r="G1104" s="57">
        <f t="shared" si="135"/>
        <v>0</v>
      </c>
      <c r="H1104" s="68">
        <v>2021</v>
      </c>
      <c r="I1104" s="68" t="s">
        <v>65</v>
      </c>
      <c r="J1104" s="68" t="s">
        <v>67</v>
      </c>
      <c r="K1104" s="70">
        <v>0.93440000000000001</v>
      </c>
      <c r="L1104" s="68">
        <v>11</v>
      </c>
    </row>
    <row r="1105" spans="1:12" x14ac:dyDescent="0.25">
      <c r="A1105" s="53" t="str">
        <f t="shared" si="129"/>
        <v>2021DecNew Zealand Dollar</v>
      </c>
      <c r="B1105" s="57">
        <f t="shared" si="130"/>
        <v>0</v>
      </c>
      <c r="C1105" s="57">
        <f t="shared" si="131"/>
        <v>0</v>
      </c>
      <c r="D1105" s="57">
        <f t="shared" si="132"/>
        <v>0</v>
      </c>
      <c r="E1105" s="57">
        <f t="shared" si="133"/>
        <v>0</v>
      </c>
      <c r="F1105" s="57">
        <f t="shared" si="134"/>
        <v>0</v>
      </c>
      <c r="G1105" s="57">
        <f t="shared" si="135"/>
        <v>0</v>
      </c>
      <c r="H1105" s="68">
        <v>2021</v>
      </c>
      <c r="I1105" s="68" t="s">
        <v>11</v>
      </c>
      <c r="J1105" s="68" t="s">
        <v>67</v>
      </c>
      <c r="K1105" s="70">
        <v>0.92220000000000002</v>
      </c>
      <c r="L1105" s="68">
        <v>12</v>
      </c>
    </row>
    <row r="1106" spans="1:12" x14ac:dyDescent="0.25">
      <c r="A1106" s="53" t="str">
        <f t="shared" si="129"/>
        <v>2022JanNew Zealand Dollar</v>
      </c>
      <c r="B1106" s="57">
        <f t="shared" si="130"/>
        <v>0</v>
      </c>
      <c r="C1106" s="57">
        <f t="shared" si="131"/>
        <v>0</v>
      </c>
      <c r="D1106" s="57">
        <f t="shared" si="132"/>
        <v>0</v>
      </c>
      <c r="E1106" s="57">
        <f t="shared" si="133"/>
        <v>0</v>
      </c>
      <c r="F1106" s="57">
        <f t="shared" si="134"/>
        <v>0</v>
      </c>
      <c r="G1106" s="57">
        <f t="shared" si="135"/>
        <v>0</v>
      </c>
      <c r="H1106" s="68">
        <v>2022</v>
      </c>
      <c r="I1106" s="68" t="s">
        <v>8</v>
      </c>
      <c r="J1106" s="68" t="s">
        <v>67</v>
      </c>
      <c r="K1106" s="74">
        <v>0.88969999999999994</v>
      </c>
      <c r="L1106" s="68">
        <v>1</v>
      </c>
    </row>
    <row r="1107" spans="1:12" x14ac:dyDescent="0.25">
      <c r="A1107" s="53" t="str">
        <f t="shared" si="129"/>
        <v>2022FebNew Zealand Dollar</v>
      </c>
      <c r="B1107" s="57">
        <f t="shared" si="130"/>
        <v>0</v>
      </c>
      <c r="C1107" s="57">
        <f t="shared" si="131"/>
        <v>0</v>
      </c>
      <c r="D1107" s="57">
        <f t="shared" si="132"/>
        <v>0</v>
      </c>
      <c r="E1107" s="57">
        <f t="shared" si="133"/>
        <v>0</v>
      </c>
      <c r="F1107" s="57">
        <f t="shared" si="134"/>
        <v>0</v>
      </c>
      <c r="G1107" s="57">
        <f t="shared" si="135"/>
        <v>0</v>
      </c>
      <c r="H1107" s="68">
        <v>2022</v>
      </c>
      <c r="I1107" s="68" t="s">
        <v>36</v>
      </c>
      <c r="J1107" s="68" t="s">
        <v>67</v>
      </c>
      <c r="K1107" s="74">
        <v>0.90810000000000002</v>
      </c>
      <c r="L1107" s="68">
        <v>2</v>
      </c>
    </row>
    <row r="1108" spans="1:12" x14ac:dyDescent="0.25">
      <c r="A1108" s="53" t="str">
        <f t="shared" si="129"/>
        <v>2022MarNew Zealand Dollar</v>
      </c>
      <c r="B1108" s="57">
        <f t="shared" si="130"/>
        <v>0</v>
      </c>
      <c r="C1108" s="57">
        <f t="shared" si="131"/>
        <v>0</v>
      </c>
      <c r="D1108" s="57">
        <f t="shared" si="132"/>
        <v>0</v>
      </c>
      <c r="E1108" s="57">
        <f t="shared" si="133"/>
        <v>0</v>
      </c>
      <c r="F1108" s="57">
        <f t="shared" si="134"/>
        <v>0</v>
      </c>
      <c r="G1108" s="57">
        <f t="shared" si="135"/>
        <v>0</v>
      </c>
      <c r="H1108" s="68">
        <v>2022</v>
      </c>
      <c r="I1108" s="68" t="s">
        <v>40</v>
      </c>
      <c r="J1108" s="68" t="s">
        <v>67</v>
      </c>
      <c r="K1108" s="74">
        <v>0.9415</v>
      </c>
      <c r="L1108" s="68">
        <v>3</v>
      </c>
    </row>
    <row r="1109" spans="1:12" x14ac:dyDescent="0.25">
      <c r="A1109" s="53" t="str">
        <f t="shared" si="129"/>
        <v>2022AprNew Zealand Dollar</v>
      </c>
      <c r="B1109" s="57">
        <f t="shared" si="130"/>
        <v>0</v>
      </c>
      <c r="C1109" s="57">
        <f t="shared" si="131"/>
        <v>0</v>
      </c>
      <c r="D1109" s="57">
        <f t="shared" si="132"/>
        <v>0</v>
      </c>
      <c r="E1109" s="57">
        <f t="shared" si="133"/>
        <v>0</v>
      </c>
      <c r="F1109" s="57">
        <f t="shared" si="134"/>
        <v>0</v>
      </c>
      <c r="G1109" s="57">
        <f t="shared" si="135"/>
        <v>0</v>
      </c>
      <c r="H1109" s="68">
        <v>2022</v>
      </c>
      <c r="I1109" s="68" t="s">
        <v>44</v>
      </c>
      <c r="J1109" s="68" t="s">
        <v>67</v>
      </c>
      <c r="K1109" s="74">
        <v>0.90040000000000009</v>
      </c>
      <c r="L1109" s="68">
        <v>4</v>
      </c>
    </row>
    <row r="1110" spans="1:12" x14ac:dyDescent="0.25">
      <c r="A1110" s="53" t="str">
        <f t="shared" si="129"/>
        <v>2022MayNew Zealand Dollar</v>
      </c>
      <c r="B1110" s="57">
        <f t="shared" si="130"/>
        <v>0</v>
      </c>
      <c r="C1110" s="57">
        <f t="shared" si="131"/>
        <v>0</v>
      </c>
      <c r="D1110" s="57">
        <f t="shared" si="132"/>
        <v>0</v>
      </c>
      <c r="E1110" s="57">
        <f t="shared" si="133"/>
        <v>0</v>
      </c>
      <c r="F1110" s="57">
        <f t="shared" si="134"/>
        <v>0</v>
      </c>
      <c r="G1110" s="57">
        <f t="shared" si="135"/>
        <v>0</v>
      </c>
      <c r="H1110" s="68">
        <v>2022</v>
      </c>
      <c r="I1110" s="68" t="s">
        <v>48</v>
      </c>
      <c r="J1110" s="68" t="s">
        <v>67</v>
      </c>
      <c r="K1110" s="70">
        <v>0.89560000000000006</v>
      </c>
      <c r="L1110" s="68">
        <v>5</v>
      </c>
    </row>
    <row r="1111" spans="1:12" x14ac:dyDescent="0.25">
      <c r="A1111" s="53" t="str">
        <f t="shared" si="129"/>
        <v>2022JunNew Zealand Dollar</v>
      </c>
      <c r="B1111" s="57">
        <f t="shared" si="130"/>
        <v>0</v>
      </c>
      <c r="C1111" s="57">
        <f t="shared" si="131"/>
        <v>0</v>
      </c>
      <c r="D1111" s="57">
        <f t="shared" si="132"/>
        <v>0</v>
      </c>
      <c r="E1111" s="57">
        <f t="shared" si="133"/>
        <v>0</v>
      </c>
      <c r="F1111" s="57">
        <f t="shared" si="134"/>
        <v>0</v>
      </c>
      <c r="G1111" s="57">
        <f t="shared" si="135"/>
        <v>0</v>
      </c>
      <c r="H1111" s="68">
        <v>2022</v>
      </c>
      <c r="I1111" s="68" t="s">
        <v>52</v>
      </c>
      <c r="J1111" s="68" t="s">
        <v>67</v>
      </c>
      <c r="K1111" s="74">
        <v>0.86549999999999994</v>
      </c>
      <c r="L1111" s="68">
        <v>6</v>
      </c>
    </row>
    <row r="1112" spans="1:12" x14ac:dyDescent="0.25">
      <c r="A1112" s="53" t="str">
        <f t="shared" si="129"/>
        <v>2022JulNew Zealand Dollar</v>
      </c>
      <c r="B1112" s="57">
        <f t="shared" si="130"/>
        <v>0</v>
      </c>
      <c r="C1112" s="57">
        <f t="shared" si="131"/>
        <v>0</v>
      </c>
      <c r="D1112" s="57">
        <f t="shared" si="132"/>
        <v>0</v>
      </c>
      <c r="E1112" s="57">
        <f t="shared" si="133"/>
        <v>0</v>
      </c>
      <c r="F1112" s="57">
        <f t="shared" si="134"/>
        <v>0</v>
      </c>
      <c r="G1112" s="57">
        <f t="shared" si="135"/>
        <v>0</v>
      </c>
      <c r="H1112" s="68">
        <v>2022</v>
      </c>
      <c r="I1112" s="68" t="s">
        <v>56</v>
      </c>
      <c r="J1112" s="68" t="s">
        <v>67</v>
      </c>
      <c r="K1112" s="70">
        <v>0.87</v>
      </c>
      <c r="L1112" s="68">
        <v>7</v>
      </c>
    </row>
    <row r="1113" spans="1:12" x14ac:dyDescent="0.25">
      <c r="A1113" s="53" t="str">
        <f t="shared" si="129"/>
        <v>2022AugNew Zealand Dollar</v>
      </c>
      <c r="B1113" s="57">
        <f t="shared" si="130"/>
        <v>0</v>
      </c>
      <c r="C1113" s="57">
        <f t="shared" si="131"/>
        <v>0</v>
      </c>
      <c r="D1113" s="57">
        <f t="shared" si="132"/>
        <v>0</v>
      </c>
      <c r="E1113" s="57">
        <f t="shared" si="133"/>
        <v>0</v>
      </c>
      <c r="F1113" s="57">
        <f t="shared" si="134"/>
        <v>0</v>
      </c>
      <c r="G1113" s="57">
        <f t="shared" si="135"/>
        <v>0</v>
      </c>
      <c r="H1113" s="68">
        <v>2022</v>
      </c>
      <c r="I1113" s="68" t="s">
        <v>58</v>
      </c>
      <c r="J1113" s="68" t="s">
        <v>67</v>
      </c>
      <c r="K1113" s="70">
        <v>0.85699999999999998</v>
      </c>
      <c r="L1113" s="68">
        <v>8</v>
      </c>
    </row>
    <row r="1114" spans="1:12" x14ac:dyDescent="0.25">
      <c r="A1114" s="53" t="str">
        <f t="shared" si="129"/>
        <v>2022SepNew Zealand Dollar</v>
      </c>
      <c r="B1114" s="57">
        <f t="shared" si="130"/>
        <v>0</v>
      </c>
      <c r="C1114" s="57">
        <f t="shared" si="131"/>
        <v>0</v>
      </c>
      <c r="D1114" s="57">
        <f t="shared" si="132"/>
        <v>0</v>
      </c>
      <c r="E1114" s="57">
        <f t="shared" si="133"/>
        <v>0</v>
      </c>
      <c r="F1114" s="57">
        <f t="shared" si="134"/>
        <v>0</v>
      </c>
      <c r="G1114" s="57">
        <f t="shared" si="135"/>
        <v>0</v>
      </c>
      <c r="H1114" s="68">
        <v>2022</v>
      </c>
      <c r="I1114" s="68" t="s">
        <v>60</v>
      </c>
      <c r="J1114" s="68" t="s">
        <v>67</v>
      </c>
      <c r="K1114" s="70">
        <v>0.81969999999999998</v>
      </c>
      <c r="L1114" s="68">
        <v>9</v>
      </c>
    </row>
    <row r="1115" spans="1:12" x14ac:dyDescent="0.25">
      <c r="A1115" s="53" t="str">
        <f t="shared" si="129"/>
        <v>2022OctNew Zealand Dollar</v>
      </c>
      <c r="B1115" s="57">
        <f t="shared" si="130"/>
        <v>0</v>
      </c>
      <c r="C1115" s="57">
        <f t="shared" si="131"/>
        <v>0</v>
      </c>
      <c r="D1115" s="57">
        <f t="shared" si="132"/>
        <v>0</v>
      </c>
      <c r="E1115" s="57">
        <f t="shared" si="133"/>
        <v>0</v>
      </c>
      <c r="F1115" s="57">
        <f t="shared" si="134"/>
        <v>0</v>
      </c>
      <c r="G1115" s="57">
        <f t="shared" si="135"/>
        <v>0</v>
      </c>
      <c r="H1115" s="68">
        <v>2022</v>
      </c>
      <c r="I1115" s="68" t="s">
        <v>62</v>
      </c>
      <c r="J1115" s="68" t="s">
        <v>67</v>
      </c>
      <c r="K1115" s="70">
        <v>0.8216</v>
      </c>
      <c r="L1115" s="68">
        <v>10</v>
      </c>
    </row>
    <row r="1116" spans="1:12" x14ac:dyDescent="0.25">
      <c r="A1116" s="53" t="str">
        <f t="shared" si="129"/>
        <v>2022NovNew Zealand Dollar</v>
      </c>
      <c r="B1116" s="57">
        <f t="shared" si="130"/>
        <v>0</v>
      </c>
      <c r="C1116" s="57">
        <f t="shared" si="131"/>
        <v>0</v>
      </c>
      <c r="D1116" s="57">
        <f t="shared" si="132"/>
        <v>0</v>
      </c>
      <c r="E1116" s="57">
        <f t="shared" si="133"/>
        <v>0</v>
      </c>
      <c r="F1116" s="57">
        <f t="shared" si="134"/>
        <v>0</v>
      </c>
      <c r="G1116" s="57">
        <f t="shared" si="135"/>
        <v>0</v>
      </c>
      <c r="H1116" s="68">
        <v>2022</v>
      </c>
      <c r="I1116" s="68" t="s">
        <v>65</v>
      </c>
      <c r="J1116" s="68" t="s">
        <v>67</v>
      </c>
      <c r="K1116" s="70">
        <v>0.85309999999999997</v>
      </c>
      <c r="L1116" s="68">
        <v>11</v>
      </c>
    </row>
    <row r="1117" spans="1:12" x14ac:dyDescent="0.25">
      <c r="A1117" s="53" t="str">
        <f t="shared" si="129"/>
        <v>2022DecNew Zealand Dollar</v>
      </c>
      <c r="B1117" s="57">
        <f t="shared" si="130"/>
        <v>0</v>
      </c>
      <c r="C1117" s="57">
        <f t="shared" si="131"/>
        <v>0</v>
      </c>
      <c r="D1117" s="57">
        <f t="shared" si="132"/>
        <v>0</v>
      </c>
      <c r="E1117" s="57">
        <f t="shared" si="133"/>
        <v>0</v>
      </c>
      <c r="F1117" s="57">
        <f t="shared" si="134"/>
        <v>0</v>
      </c>
      <c r="G1117" s="57">
        <f t="shared" si="135"/>
        <v>0</v>
      </c>
      <c r="H1117" s="68">
        <v>2022</v>
      </c>
      <c r="I1117" s="68" t="s">
        <v>11</v>
      </c>
      <c r="J1117" s="68" t="s">
        <v>67</v>
      </c>
      <c r="K1117" s="70">
        <v>0.85010000000000008</v>
      </c>
      <c r="L1117" s="68">
        <v>12</v>
      </c>
    </row>
    <row r="1118" spans="1:12" x14ac:dyDescent="0.25">
      <c r="A1118" s="53" t="str">
        <f t="shared" si="129"/>
        <v>2023JanNew Zealand Dollar</v>
      </c>
      <c r="B1118" s="57">
        <f t="shared" si="130"/>
        <v>0</v>
      </c>
      <c r="C1118" s="57">
        <f t="shared" si="131"/>
        <v>0</v>
      </c>
      <c r="D1118" s="57">
        <f t="shared" si="132"/>
        <v>0</v>
      </c>
      <c r="E1118" s="57">
        <f t="shared" si="133"/>
        <v>0</v>
      </c>
      <c r="F1118" s="57">
        <f t="shared" si="134"/>
        <v>0</v>
      </c>
      <c r="G1118" s="57">
        <f t="shared" si="135"/>
        <v>0</v>
      </c>
      <c r="H1118" s="68">
        <v>2023</v>
      </c>
      <c r="I1118" s="68" t="s">
        <v>8</v>
      </c>
      <c r="J1118" s="68" t="s">
        <v>67</v>
      </c>
      <c r="K1118" s="75">
        <v>0.8479000000000001</v>
      </c>
      <c r="L1118" s="68">
        <v>1</v>
      </c>
    </row>
    <row r="1119" spans="1:12" x14ac:dyDescent="0.25">
      <c r="A1119" s="53" t="str">
        <f t="shared" si="129"/>
        <v>2023FebNew Zealand Dollar</v>
      </c>
      <c r="B1119" s="57">
        <f t="shared" si="130"/>
        <v>0</v>
      </c>
      <c r="C1119" s="57">
        <f t="shared" si="131"/>
        <v>0</v>
      </c>
      <c r="D1119" s="57">
        <f t="shared" si="132"/>
        <v>0</v>
      </c>
      <c r="E1119" s="57">
        <f t="shared" si="133"/>
        <v>0</v>
      </c>
      <c r="F1119" s="57">
        <f t="shared" si="134"/>
        <v>0</v>
      </c>
      <c r="G1119" s="57">
        <f t="shared" si="135"/>
        <v>0</v>
      </c>
      <c r="H1119" s="68">
        <v>2023</v>
      </c>
      <c r="I1119" s="68" t="s">
        <v>36</v>
      </c>
      <c r="J1119" s="68" t="s">
        <v>67</v>
      </c>
      <c r="K1119" s="75">
        <v>0.83030000000000004</v>
      </c>
      <c r="L1119" s="68">
        <v>2</v>
      </c>
    </row>
    <row r="1120" spans="1:12" x14ac:dyDescent="0.25">
      <c r="A1120" s="53" t="str">
        <f t="shared" si="129"/>
        <v>2023MarNew Zealand Dollar</v>
      </c>
      <c r="B1120" s="57">
        <f t="shared" si="130"/>
        <v>0</v>
      </c>
      <c r="C1120" s="57">
        <f t="shared" si="131"/>
        <v>0</v>
      </c>
      <c r="D1120" s="57">
        <f t="shared" si="132"/>
        <v>0</v>
      </c>
      <c r="E1120" s="57">
        <f t="shared" si="133"/>
        <v>0</v>
      </c>
      <c r="F1120" s="57">
        <f t="shared" si="134"/>
        <v>0</v>
      </c>
      <c r="G1120" s="57">
        <f t="shared" si="135"/>
        <v>0</v>
      </c>
      <c r="H1120" s="68">
        <v>2023</v>
      </c>
      <c r="I1120" s="68" t="s">
        <v>40</v>
      </c>
      <c r="J1120" s="68" t="s">
        <v>67</v>
      </c>
      <c r="K1120" s="75">
        <v>0.83450000000000002</v>
      </c>
      <c r="L1120" s="68">
        <v>3</v>
      </c>
    </row>
    <row r="1121" spans="1:12" x14ac:dyDescent="0.25">
      <c r="A1121" s="53" t="str">
        <f t="shared" si="129"/>
        <v>2023AprNew Zealand Dollar</v>
      </c>
      <c r="B1121" s="57">
        <f t="shared" si="130"/>
        <v>0</v>
      </c>
      <c r="C1121" s="57">
        <f t="shared" si="131"/>
        <v>0</v>
      </c>
      <c r="D1121" s="57">
        <f t="shared" si="132"/>
        <v>0</v>
      </c>
      <c r="E1121" s="57">
        <f t="shared" si="133"/>
        <v>0</v>
      </c>
      <c r="F1121" s="57">
        <f t="shared" si="134"/>
        <v>0</v>
      </c>
      <c r="G1121" s="57">
        <f t="shared" si="135"/>
        <v>0</v>
      </c>
      <c r="H1121" s="68">
        <v>2023</v>
      </c>
      <c r="I1121" s="68" t="s">
        <v>44</v>
      </c>
      <c r="J1121" s="68" t="s">
        <v>67</v>
      </c>
      <c r="K1121" s="75">
        <v>0.82079999999999997</v>
      </c>
      <c r="L1121" s="68">
        <v>4</v>
      </c>
    </row>
    <row r="1122" spans="1:12" x14ac:dyDescent="0.25">
      <c r="A1122" s="53" t="str">
        <f t="shared" si="129"/>
        <v>2023MayNew Zealand Dollar</v>
      </c>
      <c r="B1122" s="57">
        <f t="shared" si="130"/>
        <v>0</v>
      </c>
      <c r="C1122" s="57">
        <f t="shared" si="131"/>
        <v>0</v>
      </c>
      <c r="D1122" s="57">
        <f t="shared" si="132"/>
        <v>0</v>
      </c>
      <c r="E1122" s="57">
        <f t="shared" si="133"/>
        <v>0</v>
      </c>
      <c r="F1122" s="57">
        <f t="shared" si="134"/>
        <v>0</v>
      </c>
      <c r="G1122" s="57">
        <f t="shared" si="135"/>
        <v>0</v>
      </c>
      <c r="H1122" s="68">
        <v>2023</v>
      </c>
      <c r="I1122" s="68" t="s">
        <v>48</v>
      </c>
      <c r="J1122" s="68" t="s">
        <v>67</v>
      </c>
      <c r="K1122" s="75">
        <v>0.81279999999999997</v>
      </c>
      <c r="L1122" s="68">
        <v>5</v>
      </c>
    </row>
    <row r="1123" spans="1:12" x14ac:dyDescent="0.25">
      <c r="A1123" s="53" t="str">
        <f t="shared" si="129"/>
        <v>2023JunNew Zealand Dollar</v>
      </c>
      <c r="B1123" s="57">
        <f t="shared" si="130"/>
        <v>0</v>
      </c>
      <c r="C1123" s="57">
        <f t="shared" si="131"/>
        <v>0</v>
      </c>
      <c r="D1123" s="57">
        <f t="shared" si="132"/>
        <v>0</v>
      </c>
      <c r="E1123" s="57">
        <f t="shared" si="133"/>
        <v>0</v>
      </c>
      <c r="F1123" s="57">
        <f t="shared" si="134"/>
        <v>0</v>
      </c>
      <c r="G1123" s="57">
        <f t="shared" si="135"/>
        <v>0</v>
      </c>
      <c r="H1123" s="68">
        <v>2023</v>
      </c>
      <c r="I1123" s="68" t="s">
        <v>52</v>
      </c>
      <c r="J1123" s="68" t="s">
        <v>67</v>
      </c>
      <c r="K1123" s="75">
        <v>0.82519999999999993</v>
      </c>
      <c r="L1123" s="68">
        <v>6</v>
      </c>
    </row>
    <row r="1124" spans="1:12" x14ac:dyDescent="0.25">
      <c r="A1124" s="53" t="str">
        <f t="shared" si="129"/>
        <v>2023JulNew Zealand Dollar</v>
      </c>
      <c r="B1124" s="57">
        <f t="shared" si="130"/>
        <v>0</v>
      </c>
      <c r="C1124" s="57">
        <f t="shared" si="131"/>
        <v>0</v>
      </c>
      <c r="D1124" s="57">
        <f t="shared" si="132"/>
        <v>0</v>
      </c>
      <c r="E1124" s="57">
        <f t="shared" si="133"/>
        <v>0</v>
      </c>
      <c r="F1124" s="57">
        <f t="shared" si="134"/>
        <v>0</v>
      </c>
      <c r="G1124" s="57">
        <f t="shared" si="135"/>
        <v>0</v>
      </c>
      <c r="H1124" s="68">
        <v>2023</v>
      </c>
      <c r="I1124" s="68" t="s">
        <v>56</v>
      </c>
      <c r="J1124" s="68" t="s">
        <v>67</v>
      </c>
      <c r="K1124" s="74">
        <v>0.82379999999999998</v>
      </c>
      <c r="L1124" s="68">
        <v>7</v>
      </c>
    </row>
    <row r="1125" spans="1:12" x14ac:dyDescent="0.25">
      <c r="A1125" s="53" t="str">
        <f t="shared" si="129"/>
        <v>2023AugNew Zealand Dollar</v>
      </c>
      <c r="B1125" s="57">
        <f t="shared" si="130"/>
        <v>0</v>
      </c>
      <c r="C1125" s="57">
        <f t="shared" si="131"/>
        <v>0</v>
      </c>
      <c r="D1125" s="57">
        <f t="shared" si="132"/>
        <v>0</v>
      </c>
      <c r="E1125" s="57">
        <f t="shared" si="133"/>
        <v>0</v>
      </c>
      <c r="F1125" s="57">
        <f t="shared" si="134"/>
        <v>0</v>
      </c>
      <c r="G1125" s="57">
        <f t="shared" si="135"/>
        <v>0</v>
      </c>
      <c r="H1125" s="68">
        <v>2023</v>
      </c>
      <c r="I1125" s="68" t="s">
        <v>58</v>
      </c>
      <c r="J1125" s="68" t="s">
        <v>67</v>
      </c>
      <c r="K1125" s="74">
        <v>0.80449999999999999</v>
      </c>
      <c r="L1125" s="68">
        <v>8</v>
      </c>
    </row>
    <row r="1126" spans="1:12" x14ac:dyDescent="0.25">
      <c r="A1126" s="53" t="str">
        <f t="shared" si="129"/>
        <v>2023SepNew Zealand Dollar</v>
      </c>
      <c r="B1126" s="57">
        <f t="shared" si="130"/>
        <v>0</v>
      </c>
      <c r="C1126" s="57">
        <f t="shared" si="131"/>
        <v>0</v>
      </c>
      <c r="D1126" s="57">
        <f t="shared" si="132"/>
        <v>0</v>
      </c>
      <c r="E1126" s="57">
        <f t="shared" si="133"/>
        <v>0</v>
      </c>
      <c r="F1126" s="57">
        <f t="shared" si="134"/>
        <v>0</v>
      </c>
      <c r="G1126" s="57">
        <f t="shared" si="135"/>
        <v>0</v>
      </c>
      <c r="H1126" s="68">
        <v>2023</v>
      </c>
      <c r="I1126" s="68" t="s">
        <v>60</v>
      </c>
      <c r="J1126" s="68" t="s">
        <v>67</v>
      </c>
      <c r="K1126" s="74">
        <v>0.81870000000000009</v>
      </c>
      <c r="L1126" s="68">
        <v>9</v>
      </c>
    </row>
    <row r="1127" spans="1:12" x14ac:dyDescent="0.25">
      <c r="A1127" s="53" t="str">
        <f t="shared" si="129"/>
        <v>2023OctNew Zealand Dollar</v>
      </c>
      <c r="B1127" s="57">
        <f t="shared" si="130"/>
        <v>0</v>
      </c>
      <c r="C1127" s="57">
        <f t="shared" si="131"/>
        <v>0</v>
      </c>
      <c r="D1127" s="57">
        <f t="shared" si="132"/>
        <v>0</v>
      </c>
      <c r="E1127" s="57">
        <f t="shared" si="133"/>
        <v>0</v>
      </c>
      <c r="F1127" s="57">
        <f t="shared" si="134"/>
        <v>0</v>
      </c>
      <c r="G1127" s="57">
        <f t="shared" si="135"/>
        <v>0</v>
      </c>
      <c r="H1127" s="68">
        <v>2023</v>
      </c>
      <c r="I1127" s="68" t="s">
        <v>62</v>
      </c>
      <c r="J1127" s="68" t="s">
        <v>67</v>
      </c>
      <c r="K1127" s="74">
        <v>0.79700000000000004</v>
      </c>
      <c r="L1127" s="68">
        <v>10</v>
      </c>
    </row>
    <row r="1128" spans="1:12" x14ac:dyDescent="0.25">
      <c r="A1128" s="53" t="str">
        <f t="shared" si="129"/>
        <v>2023NovNew Zealand Dollar</v>
      </c>
      <c r="B1128" s="57">
        <f t="shared" si="130"/>
        <v>0</v>
      </c>
      <c r="C1128" s="57">
        <f t="shared" si="131"/>
        <v>0</v>
      </c>
      <c r="D1128" s="57">
        <f t="shared" si="132"/>
        <v>0</v>
      </c>
      <c r="E1128" s="57">
        <f t="shared" si="133"/>
        <v>0</v>
      </c>
      <c r="F1128" s="57">
        <f t="shared" si="134"/>
        <v>0</v>
      </c>
      <c r="G1128" s="57">
        <f t="shared" si="135"/>
        <v>0</v>
      </c>
      <c r="H1128" s="68">
        <v>2023</v>
      </c>
      <c r="I1128" s="68" t="s">
        <v>65</v>
      </c>
      <c r="J1128" s="68" t="s">
        <v>67</v>
      </c>
      <c r="K1128" s="74">
        <v>0.82279999999999998</v>
      </c>
      <c r="L1128" s="68">
        <v>11</v>
      </c>
    </row>
    <row r="1129" spans="1:12" x14ac:dyDescent="0.25">
      <c r="A1129" s="53" t="str">
        <f t="shared" si="129"/>
        <v>2023DecNew Zealand Dollar</v>
      </c>
      <c r="B1129" s="57">
        <f t="shared" si="130"/>
        <v>0</v>
      </c>
      <c r="C1129" s="57">
        <f t="shared" si="131"/>
        <v>0</v>
      </c>
      <c r="D1129" s="57">
        <f t="shared" si="132"/>
        <v>0</v>
      </c>
      <c r="E1129" s="57">
        <f t="shared" si="133"/>
        <v>0</v>
      </c>
      <c r="F1129" s="57">
        <f t="shared" si="134"/>
        <v>0</v>
      </c>
      <c r="G1129" s="57">
        <f t="shared" si="135"/>
        <v>0</v>
      </c>
      <c r="H1129" s="68">
        <v>2023</v>
      </c>
      <c r="I1129" s="68" t="s">
        <v>11</v>
      </c>
      <c r="J1129" s="68" t="s">
        <v>67</v>
      </c>
      <c r="K1129" s="74">
        <v>0.83700000000000008</v>
      </c>
      <c r="L1129" s="68">
        <v>12</v>
      </c>
    </row>
    <row r="1130" spans="1:12" x14ac:dyDescent="0.25">
      <c r="A1130" s="53" t="str">
        <f t="shared" si="129"/>
        <v>2024JanNew Zealand Dollar</v>
      </c>
      <c r="B1130" s="57">
        <f t="shared" si="130"/>
        <v>0</v>
      </c>
      <c r="C1130" s="57">
        <f t="shared" si="131"/>
        <v>0</v>
      </c>
      <c r="D1130" s="57">
        <f t="shared" si="132"/>
        <v>0</v>
      </c>
      <c r="E1130" s="57">
        <f t="shared" si="133"/>
        <v>0</v>
      </c>
      <c r="F1130" s="57">
        <f t="shared" si="134"/>
        <v>0</v>
      </c>
      <c r="G1130" s="57">
        <f t="shared" si="135"/>
        <v>0</v>
      </c>
      <c r="H1130" s="68">
        <v>2024</v>
      </c>
      <c r="I1130" s="68" t="s">
        <v>8</v>
      </c>
      <c r="J1130" s="68" t="s">
        <v>67</v>
      </c>
      <c r="K1130" s="74">
        <v>0.81969999999999998</v>
      </c>
      <c r="L1130" s="68">
        <v>1</v>
      </c>
    </row>
    <row r="1131" spans="1:12" x14ac:dyDescent="0.25">
      <c r="A1131" s="53" t="str">
        <f t="shared" si="129"/>
        <v>2024FebNew Zealand Dollar</v>
      </c>
      <c r="B1131" s="57">
        <f t="shared" si="130"/>
        <v>0</v>
      </c>
      <c r="C1131" s="57">
        <f t="shared" si="131"/>
        <v>0</v>
      </c>
      <c r="D1131" s="57">
        <f t="shared" si="132"/>
        <v>0</v>
      </c>
      <c r="E1131" s="57">
        <f t="shared" si="133"/>
        <v>0</v>
      </c>
      <c r="F1131" s="57">
        <f t="shared" si="134"/>
        <v>0</v>
      </c>
      <c r="G1131" s="57">
        <f t="shared" si="135"/>
        <v>0</v>
      </c>
      <c r="H1131" s="68">
        <v>2024</v>
      </c>
      <c r="I1131" s="68" t="s">
        <v>36</v>
      </c>
      <c r="J1131" s="68" t="s">
        <v>67</v>
      </c>
      <c r="K1131" s="74">
        <v>0.82099999999999995</v>
      </c>
      <c r="L1131" s="68">
        <v>2</v>
      </c>
    </row>
    <row r="1132" spans="1:12" x14ac:dyDescent="0.25">
      <c r="A1132" s="53" t="str">
        <f t="shared" si="129"/>
        <v>2024MarNew Zealand Dollar</v>
      </c>
      <c r="B1132" s="57">
        <f t="shared" si="130"/>
        <v>0</v>
      </c>
      <c r="C1132" s="57">
        <f t="shared" si="131"/>
        <v>0</v>
      </c>
      <c r="D1132" s="57">
        <f t="shared" si="132"/>
        <v>0</v>
      </c>
      <c r="E1132" s="57">
        <f t="shared" si="133"/>
        <v>0</v>
      </c>
      <c r="F1132" s="57">
        <f t="shared" si="134"/>
        <v>0</v>
      </c>
      <c r="G1132" s="57">
        <f t="shared" si="135"/>
        <v>0</v>
      </c>
      <c r="H1132" s="68">
        <v>2024</v>
      </c>
      <c r="I1132" s="68" t="s">
        <v>40</v>
      </c>
      <c r="J1132" s="68" t="s">
        <v>67</v>
      </c>
      <c r="K1132" s="74">
        <v>0.80709999999999993</v>
      </c>
      <c r="L1132" s="68">
        <v>3</v>
      </c>
    </row>
    <row r="1133" spans="1:12" x14ac:dyDescent="0.25">
      <c r="A1133" s="53" t="str">
        <f t="shared" si="129"/>
        <v>2024AprNew Zealand Dollar</v>
      </c>
      <c r="B1133" s="57">
        <f t="shared" si="130"/>
        <v>0</v>
      </c>
      <c r="C1133" s="57">
        <f t="shared" si="131"/>
        <v>0</v>
      </c>
      <c r="D1133" s="57">
        <f t="shared" si="132"/>
        <v>0</v>
      </c>
      <c r="E1133" s="57">
        <f t="shared" si="133"/>
        <v>0</v>
      </c>
      <c r="F1133" s="57">
        <f t="shared" si="134"/>
        <v>0</v>
      </c>
      <c r="G1133" s="57">
        <f t="shared" si="135"/>
        <v>0</v>
      </c>
      <c r="H1133" s="68">
        <v>2024</v>
      </c>
      <c r="I1133" s="68" t="s">
        <v>44</v>
      </c>
      <c r="J1133" s="68" t="s">
        <v>67</v>
      </c>
      <c r="K1133" s="74">
        <v>0.81</v>
      </c>
      <c r="L1133" s="68">
        <v>4</v>
      </c>
    </row>
    <row r="1134" spans="1:12" x14ac:dyDescent="0.25">
      <c r="A1134" s="53" t="str">
        <f t="shared" si="129"/>
        <v>2024MayNew Zealand Dollar</v>
      </c>
      <c r="B1134" s="57">
        <f t="shared" si="130"/>
        <v>0</v>
      </c>
      <c r="C1134" s="57">
        <f t="shared" si="131"/>
        <v>0</v>
      </c>
      <c r="D1134" s="57">
        <f t="shared" si="132"/>
        <v>0</v>
      </c>
      <c r="E1134" s="57">
        <f t="shared" si="133"/>
        <v>0</v>
      </c>
      <c r="F1134" s="57">
        <f t="shared" si="134"/>
        <v>0</v>
      </c>
      <c r="G1134" s="57">
        <f t="shared" si="135"/>
        <v>0</v>
      </c>
      <c r="H1134" s="68">
        <v>2024</v>
      </c>
      <c r="I1134" s="68" t="s">
        <v>48</v>
      </c>
      <c r="J1134" s="68" t="s">
        <v>67</v>
      </c>
      <c r="K1134" s="74">
        <v>0.82750000000000001</v>
      </c>
      <c r="L1134" s="68">
        <v>5</v>
      </c>
    </row>
    <row r="1135" spans="1:12" x14ac:dyDescent="0.25">
      <c r="A1135" s="53" t="str">
        <f t="shared" si="129"/>
        <v>2024JunNew Zealand Dollar</v>
      </c>
      <c r="B1135" s="57">
        <f t="shared" si="130"/>
        <v>0</v>
      </c>
      <c r="C1135" s="57">
        <f t="shared" si="131"/>
        <v>0</v>
      </c>
      <c r="D1135" s="57">
        <f t="shared" si="132"/>
        <v>0</v>
      </c>
      <c r="E1135" s="57">
        <f t="shared" si="133"/>
        <v>0</v>
      </c>
      <c r="F1135" s="57">
        <f t="shared" si="134"/>
        <v>0</v>
      </c>
      <c r="G1135" s="57">
        <f t="shared" si="135"/>
        <v>0</v>
      </c>
      <c r="H1135" s="68">
        <v>2024</v>
      </c>
      <c r="I1135" s="68" t="s">
        <v>52</v>
      </c>
      <c r="J1135" s="68" t="s">
        <v>67</v>
      </c>
      <c r="K1135" s="74">
        <v>0.82389999999999997</v>
      </c>
      <c r="L1135" s="68">
        <v>6</v>
      </c>
    </row>
    <row r="1136" spans="1:12" x14ac:dyDescent="0.25">
      <c r="A1136" s="53" t="str">
        <f t="shared" si="129"/>
        <v>2024JulNew Zealand Dollar</v>
      </c>
      <c r="B1136" s="57">
        <f t="shared" si="130"/>
        <v>0</v>
      </c>
      <c r="C1136" s="57">
        <f t="shared" si="131"/>
        <v>0</v>
      </c>
      <c r="D1136" s="57">
        <f t="shared" si="132"/>
        <v>0</v>
      </c>
      <c r="E1136" s="57">
        <f t="shared" si="133"/>
        <v>0</v>
      </c>
      <c r="F1136" s="57">
        <f t="shared" si="134"/>
        <v>0</v>
      </c>
      <c r="G1136" s="57">
        <f t="shared" si="135"/>
        <v>0</v>
      </c>
      <c r="H1136" s="68">
        <v>2024</v>
      </c>
      <c r="I1136" s="68" t="s">
        <v>56</v>
      </c>
      <c r="J1136" s="68" t="s">
        <v>67</v>
      </c>
      <c r="K1136" s="74">
        <v>0.79310000000000003</v>
      </c>
      <c r="L1136" s="68">
        <v>7</v>
      </c>
    </row>
    <row r="1137" spans="1:12" x14ac:dyDescent="0.25">
      <c r="A1137" s="53" t="str">
        <f t="shared" si="129"/>
        <v>2024AugNew Zealand Dollar</v>
      </c>
      <c r="B1137" s="57">
        <f t="shared" si="130"/>
        <v>0</v>
      </c>
      <c r="C1137" s="57">
        <f t="shared" si="131"/>
        <v>0</v>
      </c>
      <c r="D1137" s="57">
        <f t="shared" si="132"/>
        <v>0</v>
      </c>
      <c r="E1137" s="57">
        <f t="shared" si="133"/>
        <v>0</v>
      </c>
      <c r="F1137" s="57">
        <f t="shared" si="134"/>
        <v>0</v>
      </c>
      <c r="G1137" s="57">
        <f t="shared" si="135"/>
        <v>0</v>
      </c>
      <c r="H1137" s="68">
        <v>2024</v>
      </c>
      <c r="I1137" s="68" t="s">
        <v>58</v>
      </c>
      <c r="J1137" s="68" t="s">
        <v>67</v>
      </c>
      <c r="K1137" s="74">
        <v>0.81640000000000001</v>
      </c>
      <c r="L1137" s="68">
        <v>8</v>
      </c>
    </row>
    <row r="1138" spans="1:12" x14ac:dyDescent="0.25">
      <c r="A1138" s="53" t="str">
        <f t="shared" si="129"/>
        <v>2024SepNew Zealand Dollar</v>
      </c>
      <c r="B1138" s="57">
        <f t="shared" si="130"/>
        <v>0</v>
      </c>
      <c r="C1138" s="57">
        <f t="shared" si="131"/>
        <v>0</v>
      </c>
      <c r="D1138" s="57">
        <f t="shared" si="132"/>
        <v>0</v>
      </c>
      <c r="E1138" s="57">
        <f t="shared" si="133"/>
        <v>0</v>
      </c>
      <c r="F1138" s="57">
        <f t="shared" si="134"/>
        <v>0</v>
      </c>
      <c r="G1138" s="57">
        <f t="shared" si="135"/>
        <v>0</v>
      </c>
      <c r="H1138" s="68">
        <v>2024</v>
      </c>
      <c r="I1138" s="68" t="s">
        <v>60</v>
      </c>
      <c r="J1138" s="68" t="s">
        <v>67</v>
      </c>
      <c r="K1138" s="74">
        <v>0.81569999999999998</v>
      </c>
      <c r="L1138" s="68">
        <v>9</v>
      </c>
    </row>
    <row r="1139" spans="1:12" x14ac:dyDescent="0.25">
      <c r="A1139" s="53" t="str">
        <f t="shared" si="129"/>
        <v>2024OctNew Zealand Dollar</v>
      </c>
      <c r="B1139" s="57">
        <f t="shared" si="130"/>
        <v>0</v>
      </c>
      <c r="C1139" s="57">
        <f t="shared" si="131"/>
        <v>0</v>
      </c>
      <c r="D1139" s="57">
        <f t="shared" si="132"/>
        <v>0</v>
      </c>
      <c r="E1139" s="57">
        <f t="shared" si="133"/>
        <v>0</v>
      </c>
      <c r="F1139" s="57">
        <f t="shared" si="134"/>
        <v>0</v>
      </c>
      <c r="G1139" s="57">
        <f t="shared" si="135"/>
        <v>0</v>
      </c>
      <c r="H1139" s="68">
        <v>2024</v>
      </c>
      <c r="I1139" s="68" t="s">
        <v>62</v>
      </c>
      <c r="J1139" s="68" t="s">
        <v>67</v>
      </c>
      <c r="K1139" s="74">
        <v>0.78920000000000001</v>
      </c>
      <c r="L1139" s="68">
        <v>10</v>
      </c>
    </row>
    <row r="1140" spans="1:12" x14ac:dyDescent="0.25">
      <c r="A1140" s="53" t="str">
        <f t="shared" si="129"/>
        <v>2024NovNew Zealand Dollar</v>
      </c>
      <c r="B1140" s="57">
        <f t="shared" si="130"/>
        <v>0</v>
      </c>
      <c r="C1140" s="57">
        <f t="shared" si="131"/>
        <v>0</v>
      </c>
      <c r="D1140" s="57">
        <f t="shared" si="132"/>
        <v>0</v>
      </c>
      <c r="E1140" s="57">
        <f t="shared" si="133"/>
        <v>0</v>
      </c>
      <c r="F1140" s="57">
        <f t="shared" si="134"/>
        <v>0</v>
      </c>
      <c r="G1140" s="57">
        <f t="shared" si="135"/>
        <v>0</v>
      </c>
      <c r="H1140" s="68">
        <v>2024</v>
      </c>
      <c r="I1140" s="68" t="s">
        <v>65</v>
      </c>
      <c r="J1140" s="68" t="s">
        <v>67</v>
      </c>
      <c r="K1140" s="74">
        <v>0.79200000000000004</v>
      </c>
      <c r="L1140" s="68">
        <v>11</v>
      </c>
    </row>
    <row r="1141" spans="1:12" x14ac:dyDescent="0.25">
      <c r="A1141" s="53" t="str">
        <f t="shared" si="129"/>
        <v>2024DecNew Zealand Dollar</v>
      </c>
      <c r="B1141" s="57">
        <f t="shared" si="130"/>
        <v>0</v>
      </c>
      <c r="C1141" s="57">
        <f t="shared" si="131"/>
        <v>0</v>
      </c>
      <c r="D1141" s="57">
        <f t="shared" si="132"/>
        <v>0</v>
      </c>
      <c r="E1141" s="57">
        <f t="shared" si="133"/>
        <v>0</v>
      </c>
      <c r="F1141" s="57">
        <f t="shared" si="134"/>
        <v>0</v>
      </c>
      <c r="G1141" s="57">
        <f t="shared" si="135"/>
        <v>0</v>
      </c>
      <c r="H1141" s="68">
        <v>2024</v>
      </c>
      <c r="I1141" s="68" t="s">
        <v>11</v>
      </c>
      <c r="J1141" s="68" t="s">
        <v>67</v>
      </c>
      <c r="K1141" s="70">
        <v>0.76560000000000006</v>
      </c>
      <c r="L1141" s="68">
        <v>12</v>
      </c>
    </row>
    <row r="1142" spans="1:12" x14ac:dyDescent="0.25">
      <c r="A1142" s="53" t="str">
        <f t="shared" si="129"/>
        <v>2025JanNew Zealand Dollar</v>
      </c>
      <c r="B1142" s="57">
        <f t="shared" si="130"/>
        <v>0</v>
      </c>
      <c r="C1142" s="57">
        <f t="shared" si="131"/>
        <v>0</v>
      </c>
      <c r="D1142" s="57">
        <f t="shared" si="132"/>
        <v>0</v>
      </c>
      <c r="E1142" s="57">
        <f t="shared" si="133"/>
        <v>0</v>
      </c>
      <c r="F1142" s="57">
        <f t="shared" si="134"/>
        <v>0</v>
      </c>
      <c r="G1142" s="57">
        <f t="shared" si="135"/>
        <v>0</v>
      </c>
      <c r="H1142" s="68">
        <v>2025</v>
      </c>
      <c r="I1142" s="68" t="s">
        <v>8</v>
      </c>
      <c r="J1142" s="68" t="s">
        <v>67</v>
      </c>
      <c r="K1142" s="74">
        <v>0.76439999999999997</v>
      </c>
      <c r="L1142" s="68">
        <v>1</v>
      </c>
    </row>
    <row r="1143" spans="1:12" x14ac:dyDescent="0.25">
      <c r="A1143" s="53" t="str">
        <f t="shared" si="129"/>
        <v>2025FebNew Zealand Dollar</v>
      </c>
      <c r="B1143" s="57">
        <f t="shared" si="130"/>
        <v>0</v>
      </c>
      <c r="C1143" s="57">
        <f t="shared" si="131"/>
        <v>0</v>
      </c>
      <c r="D1143" s="57">
        <f t="shared" si="132"/>
        <v>0</v>
      </c>
      <c r="E1143" s="57">
        <f t="shared" si="133"/>
        <v>0</v>
      </c>
      <c r="F1143" s="57">
        <f t="shared" si="134"/>
        <v>0</v>
      </c>
      <c r="G1143" s="57">
        <f t="shared" si="135"/>
        <v>0</v>
      </c>
      <c r="H1143" s="68">
        <v>2025</v>
      </c>
      <c r="I1143" s="68" t="s">
        <v>36</v>
      </c>
      <c r="J1143" s="68" t="s">
        <v>67</v>
      </c>
      <c r="K1143" s="74">
        <v>0.75580000000000003</v>
      </c>
      <c r="L1143" s="68">
        <v>2</v>
      </c>
    </row>
    <row r="1144" spans="1:12" x14ac:dyDescent="0.25">
      <c r="A1144" s="53" t="str">
        <f t="shared" si="129"/>
        <v>2025MarNew Zealand Dollar</v>
      </c>
      <c r="B1144" s="57">
        <f t="shared" si="130"/>
        <v>0</v>
      </c>
      <c r="C1144" s="57">
        <f t="shared" si="131"/>
        <v>0</v>
      </c>
      <c r="D1144" s="57">
        <f t="shared" si="132"/>
        <v>0</v>
      </c>
      <c r="E1144" s="57">
        <f t="shared" si="133"/>
        <v>0</v>
      </c>
      <c r="F1144" s="57">
        <f t="shared" si="134"/>
        <v>0</v>
      </c>
      <c r="G1144" s="57">
        <f t="shared" si="135"/>
        <v>0</v>
      </c>
      <c r="H1144" s="68">
        <v>2025</v>
      </c>
      <c r="I1144" s="68" t="s">
        <v>40</v>
      </c>
      <c r="J1144" s="68" t="s">
        <v>67</v>
      </c>
      <c r="K1144" s="74">
        <v>0.76639999999999997</v>
      </c>
      <c r="L1144" s="68">
        <v>3</v>
      </c>
    </row>
    <row r="1145" spans="1:12" x14ac:dyDescent="0.25">
      <c r="A1145" s="53" t="str">
        <f t="shared" si="129"/>
        <v>2025AprNew Zealand Dollar</v>
      </c>
      <c r="B1145" s="57">
        <f t="shared" si="130"/>
        <v>0</v>
      </c>
      <c r="C1145" s="57">
        <f t="shared" si="131"/>
        <v>0</v>
      </c>
      <c r="D1145" s="57">
        <f t="shared" si="132"/>
        <v>0</v>
      </c>
      <c r="E1145" s="57">
        <f t="shared" si="133"/>
        <v>0</v>
      </c>
      <c r="F1145" s="57">
        <f t="shared" si="134"/>
        <v>0</v>
      </c>
      <c r="G1145" s="57">
        <f t="shared" si="135"/>
        <v>0</v>
      </c>
      <c r="H1145" s="68">
        <v>2025</v>
      </c>
      <c r="I1145" s="68" t="s">
        <v>44</v>
      </c>
      <c r="J1145" s="68" t="s">
        <v>67</v>
      </c>
      <c r="K1145" s="74">
        <v>0.77560000000000007</v>
      </c>
      <c r="L1145" s="68">
        <v>4</v>
      </c>
    </row>
    <row r="1146" spans="1:12" x14ac:dyDescent="0.25">
      <c r="A1146" s="53" t="str">
        <f t="shared" si="129"/>
        <v>2025MayNew Zealand Dollar</v>
      </c>
      <c r="B1146" s="57">
        <f t="shared" si="130"/>
        <v>0</v>
      </c>
      <c r="C1146" s="57">
        <f t="shared" si="131"/>
        <v>0</v>
      </c>
      <c r="D1146" s="57">
        <f t="shared" si="132"/>
        <v>0</v>
      </c>
      <c r="E1146" s="57">
        <f t="shared" si="133"/>
        <v>0</v>
      </c>
      <c r="F1146" s="57">
        <f t="shared" si="134"/>
        <v>0</v>
      </c>
      <c r="G1146" s="57">
        <f t="shared" si="135"/>
        <v>0</v>
      </c>
      <c r="H1146" s="68">
        <v>2025</v>
      </c>
      <c r="I1146" s="68" t="s">
        <v>48</v>
      </c>
      <c r="J1146" s="68" t="s">
        <v>67</v>
      </c>
      <c r="K1146" s="74">
        <v>0.76870000000000005</v>
      </c>
      <c r="L1146" s="68">
        <v>5</v>
      </c>
    </row>
    <row r="1147" spans="1:12" x14ac:dyDescent="0.25">
      <c r="A1147" s="53" t="str">
        <f t="shared" si="129"/>
        <v>2025JunNew Zealand Dollar</v>
      </c>
      <c r="B1147" s="57">
        <f t="shared" si="130"/>
        <v>0</v>
      </c>
      <c r="C1147" s="57">
        <f t="shared" si="131"/>
        <v>0</v>
      </c>
      <c r="D1147" s="57">
        <f t="shared" si="132"/>
        <v>0</v>
      </c>
      <c r="E1147" s="57">
        <f t="shared" si="133"/>
        <v>0</v>
      </c>
      <c r="F1147" s="57">
        <f t="shared" si="134"/>
        <v>0</v>
      </c>
      <c r="G1147" s="57">
        <f t="shared" si="135"/>
        <v>0</v>
      </c>
      <c r="H1147" s="68">
        <v>2025</v>
      </c>
      <c r="I1147" s="68" t="s">
        <v>52</v>
      </c>
      <c r="J1147" s="68" t="s">
        <v>67</v>
      </c>
      <c r="K1147" s="74">
        <v>0.77370000000000005</v>
      </c>
      <c r="L1147" s="68">
        <v>6</v>
      </c>
    </row>
    <row r="1148" spans="1:12" x14ac:dyDescent="0.25">
      <c r="A1148" s="53" t="str">
        <f t="shared" si="129"/>
        <v>2025JulNew Zealand Dollar</v>
      </c>
      <c r="B1148" s="57">
        <f t="shared" si="130"/>
        <v>0</v>
      </c>
      <c r="C1148" s="57">
        <f t="shared" si="131"/>
        <v>0</v>
      </c>
      <c r="D1148" s="57">
        <f t="shared" si="132"/>
        <v>0</v>
      </c>
      <c r="E1148" s="57">
        <f t="shared" si="133"/>
        <v>0</v>
      </c>
      <c r="F1148" s="57">
        <f t="shared" si="134"/>
        <v>0</v>
      </c>
      <c r="G1148" s="57">
        <f t="shared" si="135"/>
        <v>0</v>
      </c>
      <c r="H1148" s="68">
        <v>2025</v>
      </c>
      <c r="I1148" s="68" t="s">
        <v>56</v>
      </c>
      <c r="J1148" s="68" t="s">
        <v>67</v>
      </c>
      <c r="K1148" s="74">
        <v>0.76590000000000003</v>
      </c>
      <c r="L1148" s="68">
        <v>7</v>
      </c>
    </row>
    <row r="1149" spans="1:12" x14ac:dyDescent="0.25">
      <c r="A1149" s="53" t="str">
        <f t="shared" si="129"/>
        <v>2025AugNew Zealand Dollar</v>
      </c>
      <c r="B1149" s="57">
        <f t="shared" si="130"/>
        <v>0</v>
      </c>
      <c r="C1149" s="57">
        <f t="shared" si="131"/>
        <v>0</v>
      </c>
      <c r="D1149" s="57">
        <f t="shared" si="132"/>
        <v>0</v>
      </c>
      <c r="E1149" s="57">
        <f t="shared" si="133"/>
        <v>0</v>
      </c>
      <c r="F1149" s="57">
        <f t="shared" si="134"/>
        <v>0</v>
      </c>
      <c r="G1149" s="57">
        <f t="shared" si="135"/>
        <v>0</v>
      </c>
      <c r="H1149" s="68">
        <v>2025</v>
      </c>
      <c r="I1149" s="68" t="s">
        <v>58</v>
      </c>
      <c r="J1149" s="68" t="s">
        <v>67</v>
      </c>
      <c r="K1149" s="74">
        <v>0.75599999999999989</v>
      </c>
      <c r="L1149" s="68">
        <v>8</v>
      </c>
    </row>
    <row r="1150" spans="1:12" x14ac:dyDescent="0.25">
      <c r="A1150" s="53" t="str">
        <f t="shared" si="129"/>
        <v>2025SepNew Zealand Dollar</v>
      </c>
      <c r="B1150" s="57">
        <f t="shared" si="130"/>
        <v>0</v>
      </c>
      <c r="C1150" s="57">
        <f t="shared" si="131"/>
        <v>0</v>
      </c>
      <c r="D1150" s="57">
        <f t="shared" si="132"/>
        <v>0</v>
      </c>
      <c r="E1150" s="57">
        <f t="shared" si="133"/>
        <v>0</v>
      </c>
      <c r="F1150" s="57">
        <f t="shared" si="134"/>
        <v>0</v>
      </c>
      <c r="G1150" s="57">
        <f t="shared" si="135"/>
        <v>0</v>
      </c>
      <c r="H1150" s="68">
        <v>2025</v>
      </c>
      <c r="I1150" s="68" t="s">
        <v>60</v>
      </c>
      <c r="J1150" s="68" t="s">
        <v>67</v>
      </c>
      <c r="K1150" s="74">
        <v>0.74760000000000004</v>
      </c>
      <c r="L1150" s="68">
        <v>9</v>
      </c>
    </row>
    <row r="1151" spans="1:12" x14ac:dyDescent="0.25">
      <c r="A1151" s="53" t="str">
        <f t="shared" si="129"/>
        <v>2025OctNew Zealand Dollar</v>
      </c>
      <c r="B1151" s="57">
        <f t="shared" si="130"/>
        <v>0</v>
      </c>
      <c r="C1151" s="57">
        <f t="shared" si="131"/>
        <v>0</v>
      </c>
      <c r="D1151" s="57">
        <f t="shared" si="132"/>
        <v>0</v>
      </c>
      <c r="E1151" s="57">
        <f t="shared" si="133"/>
        <v>0</v>
      </c>
      <c r="F1151" s="57">
        <f t="shared" si="134"/>
        <v>0</v>
      </c>
      <c r="G1151" s="57">
        <f t="shared" si="135"/>
        <v>0</v>
      </c>
      <c r="H1151" s="68">
        <v>2025</v>
      </c>
      <c r="I1151" s="68" t="s">
        <v>62</v>
      </c>
      <c r="J1151" s="68" t="s">
        <v>67</v>
      </c>
      <c r="K1151" s="74">
        <v>0.74519999999999997</v>
      </c>
      <c r="L1151" s="68">
        <v>10</v>
      </c>
    </row>
    <row r="1152" spans="1:12" x14ac:dyDescent="0.25">
      <c r="A1152" s="53" t="str">
        <f t="shared" si="129"/>
        <v>2025NovNew Zealand Dollar</v>
      </c>
      <c r="B1152" s="57">
        <f t="shared" si="130"/>
        <v>0</v>
      </c>
      <c r="C1152" s="57">
        <f t="shared" si="131"/>
        <v>0</v>
      </c>
      <c r="D1152" s="57">
        <f t="shared" si="132"/>
        <v>0</v>
      </c>
      <c r="E1152" s="57">
        <f t="shared" si="133"/>
        <v>0</v>
      </c>
      <c r="F1152" s="57">
        <f t="shared" si="134"/>
        <v>0</v>
      </c>
      <c r="G1152" s="57">
        <f t="shared" si="135"/>
        <v>0</v>
      </c>
      <c r="H1152" s="68">
        <v>2025</v>
      </c>
      <c r="I1152" s="68" t="s">
        <v>65</v>
      </c>
      <c r="J1152" s="68" t="s">
        <v>67</v>
      </c>
      <c r="K1152" s="74">
        <v>0.74170000000000003</v>
      </c>
      <c r="L1152" s="68">
        <v>11</v>
      </c>
    </row>
    <row r="1153" spans="1:12" x14ac:dyDescent="0.25">
      <c r="A1153" s="53" t="str">
        <f t="shared" si="129"/>
        <v>2025DecNew Zealand Dollar</v>
      </c>
      <c r="B1153" s="57">
        <f t="shared" si="130"/>
        <v>0</v>
      </c>
      <c r="C1153" s="57">
        <f t="shared" si="131"/>
        <v>0</v>
      </c>
      <c r="D1153" s="57">
        <f t="shared" si="132"/>
        <v>0</v>
      </c>
      <c r="E1153" s="57">
        <f t="shared" si="133"/>
        <v>0</v>
      </c>
      <c r="F1153" s="57">
        <f t="shared" si="134"/>
        <v>0</v>
      </c>
      <c r="G1153" s="57">
        <f t="shared" si="135"/>
        <v>0</v>
      </c>
      <c r="H1153" s="68">
        <v>2025</v>
      </c>
      <c r="I1153" s="68" t="s">
        <v>11</v>
      </c>
      <c r="J1153" s="68" t="s">
        <v>67</v>
      </c>
      <c r="K1153" s="74">
        <v>0.74219999999999997</v>
      </c>
      <c r="L1153" s="68">
        <v>12</v>
      </c>
    </row>
    <row r="1154" spans="1:12" x14ac:dyDescent="0.25">
      <c r="A1154" s="53" t="str">
        <f t="shared" ref="A1154:A1217" si="136">CONCATENATE(H1154,I1154,J1154)</f>
        <v>2018JanPhilippine Peso</v>
      </c>
      <c r="B1154" s="57">
        <f t="shared" ref="B1154:B1217" si="137">IF($N$8=A1154,1,0)</f>
        <v>0</v>
      </c>
      <c r="C1154" s="57">
        <f t="shared" si="131"/>
        <v>0</v>
      </c>
      <c r="D1154" s="57">
        <f t="shared" si="132"/>
        <v>0</v>
      </c>
      <c r="E1154" s="57">
        <f t="shared" si="133"/>
        <v>0</v>
      </c>
      <c r="F1154" s="57">
        <f t="shared" si="134"/>
        <v>0</v>
      </c>
      <c r="G1154" s="57">
        <f t="shared" si="135"/>
        <v>0</v>
      </c>
      <c r="H1154" s="68">
        <v>2018</v>
      </c>
      <c r="I1154" s="68" t="s">
        <v>8</v>
      </c>
      <c r="J1154" s="68" t="s">
        <v>69</v>
      </c>
      <c r="K1154" s="70">
        <v>2.5520999999999999E-2</v>
      </c>
      <c r="L1154" s="68">
        <v>1</v>
      </c>
    </row>
    <row r="1155" spans="1:12" x14ac:dyDescent="0.25">
      <c r="A1155" s="53" t="str">
        <f t="shared" si="136"/>
        <v>2018FebPhilippine Peso</v>
      </c>
      <c r="B1155" s="57">
        <f t="shared" si="137"/>
        <v>0</v>
      </c>
      <c r="C1155" s="57">
        <f t="shared" si="131"/>
        <v>0</v>
      </c>
      <c r="D1155" s="57">
        <f t="shared" si="132"/>
        <v>0</v>
      </c>
      <c r="E1155" s="57">
        <f t="shared" si="133"/>
        <v>0</v>
      </c>
      <c r="F1155" s="57">
        <f t="shared" si="134"/>
        <v>0</v>
      </c>
      <c r="G1155" s="57">
        <f t="shared" si="135"/>
        <v>0</v>
      </c>
      <c r="H1155" s="68">
        <v>2018</v>
      </c>
      <c r="I1155" s="68" t="s">
        <v>36</v>
      </c>
      <c r="J1155" s="68" t="s">
        <v>69</v>
      </c>
      <c r="K1155" s="70">
        <v>2.5478000000000001E-2</v>
      </c>
      <c r="L1155" s="68">
        <v>2</v>
      </c>
    </row>
    <row r="1156" spans="1:12" x14ac:dyDescent="0.25">
      <c r="A1156" s="53" t="str">
        <f t="shared" si="136"/>
        <v>2018MarPhilippine Peso</v>
      </c>
      <c r="B1156" s="57">
        <f t="shared" si="137"/>
        <v>0</v>
      </c>
      <c r="C1156" s="57">
        <f t="shared" ref="C1156:C1219" si="138">IF(A1156=$N$10,1,0)</f>
        <v>0</v>
      </c>
      <c r="D1156" s="57">
        <f t="shared" ref="D1156:D1219" si="139">SUM(B1156:C1156)</f>
        <v>0</v>
      </c>
      <c r="E1156" s="57">
        <f t="shared" ref="E1156:E1219" si="140">IF(SUM(D1156,E1155)=1,1,0)</f>
        <v>0</v>
      </c>
      <c r="F1156" s="57">
        <f t="shared" ref="F1156:F1219" si="141">MAX(D1156:E1156)</f>
        <v>0</v>
      </c>
      <c r="G1156" s="57">
        <f t="shared" ref="G1156:G1219" si="142">IF(AND(F1156=1,F1155=1),G1155+F1156,F1156)</f>
        <v>0</v>
      </c>
      <c r="H1156" s="68">
        <v>2018</v>
      </c>
      <c r="I1156" s="68" t="s">
        <v>40</v>
      </c>
      <c r="J1156" s="68" t="s">
        <v>69</v>
      </c>
      <c r="K1156" s="70">
        <v>2.5086000000000001E-2</v>
      </c>
      <c r="L1156" s="68">
        <v>3</v>
      </c>
    </row>
    <row r="1157" spans="1:12" x14ac:dyDescent="0.25">
      <c r="A1157" s="53" t="str">
        <f t="shared" si="136"/>
        <v>2018AprPhilippine Peso</v>
      </c>
      <c r="B1157" s="57">
        <f t="shared" si="137"/>
        <v>0</v>
      </c>
      <c r="C1157" s="57">
        <f t="shared" si="138"/>
        <v>0</v>
      </c>
      <c r="D1157" s="57">
        <f t="shared" si="139"/>
        <v>0</v>
      </c>
      <c r="E1157" s="57">
        <f t="shared" si="140"/>
        <v>0</v>
      </c>
      <c r="F1157" s="57">
        <f t="shared" si="141"/>
        <v>0</v>
      </c>
      <c r="G1157" s="57">
        <f t="shared" si="142"/>
        <v>0</v>
      </c>
      <c r="H1157" s="68">
        <v>2018</v>
      </c>
      <c r="I1157" s="68" t="s">
        <v>44</v>
      </c>
      <c r="J1157" s="68" t="s">
        <v>69</v>
      </c>
      <c r="K1157" s="70">
        <v>2.5583000000000002E-2</v>
      </c>
      <c r="L1157" s="68">
        <v>4</v>
      </c>
    </row>
    <row r="1158" spans="1:12" x14ac:dyDescent="0.25">
      <c r="A1158" s="53" t="str">
        <f t="shared" si="136"/>
        <v>2018MayPhilippine Peso</v>
      </c>
      <c r="B1158" s="57">
        <f t="shared" si="137"/>
        <v>0</v>
      </c>
      <c r="C1158" s="57">
        <f t="shared" si="138"/>
        <v>0</v>
      </c>
      <c r="D1158" s="57">
        <f t="shared" si="139"/>
        <v>0</v>
      </c>
      <c r="E1158" s="57">
        <f t="shared" si="140"/>
        <v>0</v>
      </c>
      <c r="F1158" s="57">
        <f t="shared" si="141"/>
        <v>0</v>
      </c>
      <c r="G1158" s="57">
        <f t="shared" si="142"/>
        <v>0</v>
      </c>
      <c r="H1158" s="68">
        <v>2018</v>
      </c>
      <c r="I1158" s="68" t="s">
        <v>48</v>
      </c>
      <c r="J1158" s="68" t="s">
        <v>69</v>
      </c>
      <c r="K1158" s="70">
        <v>2.5493999999999999E-2</v>
      </c>
      <c r="L1158" s="68">
        <v>5</v>
      </c>
    </row>
    <row r="1159" spans="1:12" x14ac:dyDescent="0.25">
      <c r="A1159" s="53" t="str">
        <f t="shared" si="136"/>
        <v>2018JunPhilippine Peso</v>
      </c>
      <c r="B1159" s="57">
        <f t="shared" si="137"/>
        <v>0</v>
      </c>
      <c r="C1159" s="57">
        <f t="shared" si="138"/>
        <v>0</v>
      </c>
      <c r="D1159" s="57">
        <f t="shared" si="139"/>
        <v>0</v>
      </c>
      <c r="E1159" s="57">
        <f t="shared" si="140"/>
        <v>0</v>
      </c>
      <c r="F1159" s="57">
        <f t="shared" si="141"/>
        <v>0</v>
      </c>
      <c r="G1159" s="57">
        <f t="shared" si="142"/>
        <v>0</v>
      </c>
      <c r="H1159" s="68">
        <v>2018</v>
      </c>
      <c r="I1159" s="68" t="s">
        <v>52</v>
      </c>
      <c r="J1159" s="68" t="s">
        <v>69</v>
      </c>
      <c r="K1159" s="70">
        <v>2.5574E-2</v>
      </c>
      <c r="L1159" s="68">
        <v>6</v>
      </c>
    </row>
    <row r="1160" spans="1:12" x14ac:dyDescent="0.25">
      <c r="A1160" s="53" t="str">
        <f t="shared" si="136"/>
        <v>2018JulPhilippine Peso</v>
      </c>
      <c r="B1160" s="57">
        <f t="shared" si="137"/>
        <v>0</v>
      </c>
      <c r="C1160" s="57">
        <f t="shared" si="138"/>
        <v>0</v>
      </c>
      <c r="D1160" s="57">
        <f t="shared" si="139"/>
        <v>0</v>
      </c>
      <c r="E1160" s="57">
        <f t="shared" si="140"/>
        <v>0</v>
      </c>
      <c r="F1160" s="57">
        <f t="shared" si="141"/>
        <v>0</v>
      </c>
      <c r="G1160" s="57">
        <f t="shared" si="142"/>
        <v>0</v>
      </c>
      <c r="H1160" s="68">
        <v>2018</v>
      </c>
      <c r="I1160" s="68" t="s">
        <v>56</v>
      </c>
      <c r="J1160" s="68" t="s">
        <v>69</v>
      </c>
      <c r="K1160" s="70">
        <v>2.5613E-2</v>
      </c>
      <c r="L1160" s="68">
        <v>7</v>
      </c>
    </row>
    <row r="1161" spans="1:12" x14ac:dyDescent="0.25">
      <c r="A1161" s="53" t="str">
        <f t="shared" si="136"/>
        <v>2018AugPhilippine Peso</v>
      </c>
      <c r="B1161" s="57">
        <f t="shared" si="137"/>
        <v>0</v>
      </c>
      <c r="C1161" s="57">
        <f t="shared" si="138"/>
        <v>0</v>
      </c>
      <c r="D1161" s="57">
        <f t="shared" si="139"/>
        <v>0</v>
      </c>
      <c r="E1161" s="57">
        <f t="shared" si="140"/>
        <v>0</v>
      </c>
      <c r="F1161" s="57">
        <f t="shared" si="141"/>
        <v>0</v>
      </c>
      <c r="G1161" s="57">
        <f t="shared" si="142"/>
        <v>0</v>
      </c>
      <c r="H1161" s="68">
        <v>2018</v>
      </c>
      <c r="I1161" s="68" t="s">
        <v>58</v>
      </c>
      <c r="J1161" s="68" t="s">
        <v>69</v>
      </c>
      <c r="K1161" s="70">
        <v>2.5579000000000001E-2</v>
      </c>
      <c r="L1161" s="68">
        <v>8</v>
      </c>
    </row>
    <row r="1162" spans="1:12" x14ac:dyDescent="0.25">
      <c r="A1162" s="53" t="str">
        <f t="shared" si="136"/>
        <v>2018SepPhilippine Peso</v>
      </c>
      <c r="B1162" s="57">
        <f t="shared" si="137"/>
        <v>0</v>
      </c>
      <c r="C1162" s="57">
        <f t="shared" si="138"/>
        <v>0</v>
      </c>
      <c r="D1162" s="57">
        <f t="shared" si="139"/>
        <v>0</v>
      </c>
      <c r="E1162" s="57">
        <f t="shared" si="140"/>
        <v>0</v>
      </c>
      <c r="F1162" s="57">
        <f t="shared" si="141"/>
        <v>0</v>
      </c>
      <c r="G1162" s="57">
        <f t="shared" si="142"/>
        <v>0</v>
      </c>
      <c r="H1162" s="68">
        <v>2018</v>
      </c>
      <c r="I1162" s="68" t="s">
        <v>60</v>
      </c>
      <c r="J1162" s="68" t="s">
        <v>69</v>
      </c>
      <c r="K1162" s="70">
        <v>2.5274000000000001E-2</v>
      </c>
      <c r="L1162" s="68">
        <v>9</v>
      </c>
    </row>
    <row r="1163" spans="1:12" x14ac:dyDescent="0.25">
      <c r="A1163" s="53" t="str">
        <f t="shared" si="136"/>
        <v>2018OctPhilippine Peso</v>
      </c>
      <c r="B1163" s="57">
        <f t="shared" si="137"/>
        <v>0</v>
      </c>
      <c r="C1163" s="57">
        <f t="shared" si="138"/>
        <v>0</v>
      </c>
      <c r="D1163" s="57">
        <f t="shared" si="139"/>
        <v>0</v>
      </c>
      <c r="E1163" s="57">
        <f t="shared" si="140"/>
        <v>0</v>
      </c>
      <c r="F1163" s="57">
        <f t="shared" si="141"/>
        <v>0</v>
      </c>
      <c r="G1163" s="57">
        <f t="shared" si="142"/>
        <v>0</v>
      </c>
      <c r="H1163" s="68">
        <v>2018</v>
      </c>
      <c r="I1163" s="68" t="s">
        <v>62</v>
      </c>
      <c r="J1163" s="68" t="s">
        <v>69</v>
      </c>
      <c r="K1163" s="70">
        <v>2.5903999999999996E-2</v>
      </c>
      <c r="L1163" s="68">
        <v>10</v>
      </c>
    </row>
    <row r="1164" spans="1:12" x14ac:dyDescent="0.25">
      <c r="A1164" s="53" t="str">
        <f t="shared" si="136"/>
        <v>2018NovPhilippine Peso</v>
      </c>
      <c r="B1164" s="57">
        <f t="shared" si="137"/>
        <v>0</v>
      </c>
      <c r="C1164" s="57">
        <f t="shared" si="138"/>
        <v>0</v>
      </c>
      <c r="D1164" s="57">
        <f t="shared" si="139"/>
        <v>0</v>
      </c>
      <c r="E1164" s="57">
        <f t="shared" si="140"/>
        <v>0</v>
      </c>
      <c r="F1164" s="57">
        <f t="shared" si="141"/>
        <v>0</v>
      </c>
      <c r="G1164" s="57">
        <f t="shared" si="142"/>
        <v>0</v>
      </c>
      <c r="H1164" s="68">
        <v>2018</v>
      </c>
      <c r="I1164" s="68" t="s">
        <v>65</v>
      </c>
      <c r="J1164" s="68" t="s">
        <v>69</v>
      </c>
      <c r="K1164" s="70">
        <v>2.6175E-2</v>
      </c>
      <c r="L1164" s="68">
        <v>11</v>
      </c>
    </row>
    <row r="1165" spans="1:12" x14ac:dyDescent="0.25">
      <c r="A1165" s="53" t="str">
        <f t="shared" si="136"/>
        <v>2018DecPhilippine Peso</v>
      </c>
      <c r="B1165" s="57">
        <f t="shared" si="137"/>
        <v>0</v>
      </c>
      <c r="C1165" s="57">
        <f t="shared" si="138"/>
        <v>0</v>
      </c>
      <c r="D1165" s="57">
        <f t="shared" si="139"/>
        <v>0</v>
      </c>
      <c r="E1165" s="57">
        <f t="shared" si="140"/>
        <v>0</v>
      </c>
      <c r="F1165" s="57">
        <f t="shared" si="141"/>
        <v>0</v>
      </c>
      <c r="G1165" s="57">
        <f t="shared" si="142"/>
        <v>0</v>
      </c>
      <c r="H1165" s="68">
        <v>2018</v>
      </c>
      <c r="I1165" s="68" t="s">
        <v>11</v>
      </c>
      <c r="J1165" s="68" t="s">
        <v>69</v>
      </c>
      <c r="K1165" s="70">
        <v>2.5965999999999999E-2</v>
      </c>
      <c r="L1165" s="68">
        <v>12</v>
      </c>
    </row>
    <row r="1166" spans="1:12" x14ac:dyDescent="0.25">
      <c r="A1166" s="53" t="str">
        <f t="shared" si="136"/>
        <v>2019JanPhilippine Peso</v>
      </c>
      <c r="B1166" s="57">
        <f t="shared" si="137"/>
        <v>0</v>
      </c>
      <c r="C1166" s="57">
        <f t="shared" si="138"/>
        <v>0</v>
      </c>
      <c r="D1166" s="57">
        <f t="shared" si="139"/>
        <v>0</v>
      </c>
      <c r="E1166" s="57">
        <f t="shared" si="140"/>
        <v>0</v>
      </c>
      <c r="F1166" s="57">
        <f t="shared" si="141"/>
        <v>0</v>
      </c>
      <c r="G1166" s="57">
        <f t="shared" si="142"/>
        <v>0</v>
      </c>
      <c r="H1166" s="68">
        <v>2019</v>
      </c>
      <c r="I1166" s="68" t="s">
        <v>8</v>
      </c>
      <c r="J1166" s="68" t="s">
        <v>69</v>
      </c>
      <c r="K1166" s="70">
        <v>2.5821E-2</v>
      </c>
      <c r="L1166" s="68">
        <v>1</v>
      </c>
    </row>
    <row r="1167" spans="1:12" x14ac:dyDescent="0.25">
      <c r="A1167" s="53" t="str">
        <f t="shared" si="136"/>
        <v>2019FebPhilippine Peso</v>
      </c>
      <c r="B1167" s="57">
        <f t="shared" si="137"/>
        <v>0</v>
      </c>
      <c r="C1167" s="57">
        <f t="shared" si="138"/>
        <v>0</v>
      </c>
      <c r="D1167" s="57">
        <f t="shared" si="139"/>
        <v>0</v>
      </c>
      <c r="E1167" s="57">
        <f t="shared" si="140"/>
        <v>0</v>
      </c>
      <c r="F1167" s="57">
        <f t="shared" si="141"/>
        <v>0</v>
      </c>
      <c r="G1167" s="57">
        <f t="shared" si="142"/>
        <v>0</v>
      </c>
      <c r="H1167" s="68">
        <v>2019</v>
      </c>
      <c r="I1167" s="68" t="s">
        <v>36</v>
      </c>
      <c r="J1167" s="68" t="s">
        <v>69</v>
      </c>
      <c r="K1167" s="70">
        <v>2.6042999999999997E-2</v>
      </c>
      <c r="L1167" s="68">
        <v>2</v>
      </c>
    </row>
    <row r="1168" spans="1:12" x14ac:dyDescent="0.25">
      <c r="A1168" s="53" t="str">
        <f t="shared" si="136"/>
        <v>2019MarPhilippine Peso</v>
      </c>
      <c r="B1168" s="57">
        <f t="shared" si="137"/>
        <v>0</v>
      </c>
      <c r="C1168" s="57">
        <f t="shared" si="138"/>
        <v>0</v>
      </c>
      <c r="D1168" s="57">
        <f t="shared" si="139"/>
        <v>0</v>
      </c>
      <c r="E1168" s="57">
        <f t="shared" si="140"/>
        <v>0</v>
      </c>
      <c r="F1168" s="57">
        <f t="shared" si="141"/>
        <v>0</v>
      </c>
      <c r="G1168" s="57">
        <f t="shared" si="142"/>
        <v>0</v>
      </c>
      <c r="H1168" s="68">
        <v>2019</v>
      </c>
      <c r="I1168" s="68" t="s">
        <v>40</v>
      </c>
      <c r="J1168" s="68" t="s">
        <v>69</v>
      </c>
      <c r="K1168" s="70">
        <v>2.5741999999999998E-2</v>
      </c>
      <c r="L1168" s="68">
        <v>3</v>
      </c>
    </row>
    <row r="1169" spans="1:12" x14ac:dyDescent="0.25">
      <c r="A1169" s="53" t="str">
        <f t="shared" si="136"/>
        <v>2019AprPhilippine Peso</v>
      </c>
      <c r="B1169" s="57">
        <f t="shared" si="137"/>
        <v>0</v>
      </c>
      <c r="C1169" s="57">
        <f t="shared" si="138"/>
        <v>0</v>
      </c>
      <c r="D1169" s="57">
        <f t="shared" si="139"/>
        <v>0</v>
      </c>
      <c r="E1169" s="57">
        <f t="shared" si="140"/>
        <v>0</v>
      </c>
      <c r="F1169" s="57">
        <f t="shared" si="141"/>
        <v>0</v>
      </c>
      <c r="G1169" s="57">
        <f t="shared" si="142"/>
        <v>0</v>
      </c>
      <c r="H1169" s="68">
        <v>2019</v>
      </c>
      <c r="I1169" s="68" t="s">
        <v>44</v>
      </c>
      <c r="J1169" s="68" t="s">
        <v>69</v>
      </c>
      <c r="K1169" s="70">
        <v>2.6192000000000003E-2</v>
      </c>
      <c r="L1169" s="68">
        <v>4</v>
      </c>
    </row>
    <row r="1170" spans="1:12" x14ac:dyDescent="0.25">
      <c r="A1170" s="53" t="str">
        <f t="shared" si="136"/>
        <v>2019MayPhilippine Peso</v>
      </c>
      <c r="B1170" s="57">
        <f t="shared" si="137"/>
        <v>0</v>
      </c>
      <c r="C1170" s="57">
        <f t="shared" si="138"/>
        <v>0</v>
      </c>
      <c r="D1170" s="57">
        <f t="shared" si="139"/>
        <v>0</v>
      </c>
      <c r="E1170" s="57">
        <f t="shared" si="140"/>
        <v>0</v>
      </c>
      <c r="F1170" s="57">
        <f t="shared" si="141"/>
        <v>0</v>
      </c>
      <c r="G1170" s="57">
        <f t="shared" si="142"/>
        <v>0</v>
      </c>
      <c r="H1170" s="68">
        <v>2019</v>
      </c>
      <c r="I1170" s="68" t="s">
        <v>48</v>
      </c>
      <c r="J1170" s="68" t="s">
        <v>69</v>
      </c>
      <c r="K1170" s="70">
        <v>2.6389999999999997E-2</v>
      </c>
      <c r="L1170" s="68">
        <v>5</v>
      </c>
    </row>
    <row r="1171" spans="1:12" x14ac:dyDescent="0.25">
      <c r="A1171" s="53" t="str">
        <f t="shared" si="136"/>
        <v>2019JunPhilippine Peso</v>
      </c>
      <c r="B1171" s="57">
        <f t="shared" si="137"/>
        <v>0</v>
      </c>
      <c r="C1171" s="57">
        <f t="shared" si="138"/>
        <v>0</v>
      </c>
      <c r="D1171" s="57">
        <f t="shared" si="139"/>
        <v>0</v>
      </c>
      <c r="E1171" s="57">
        <f t="shared" si="140"/>
        <v>0</v>
      </c>
      <c r="F1171" s="57">
        <f t="shared" si="141"/>
        <v>0</v>
      </c>
      <c r="G1171" s="57">
        <f t="shared" si="142"/>
        <v>0</v>
      </c>
      <c r="H1171" s="68">
        <v>2019</v>
      </c>
      <c r="I1171" s="68" t="s">
        <v>52</v>
      </c>
      <c r="J1171" s="68" t="s">
        <v>69</v>
      </c>
      <c r="K1171" s="70">
        <v>2.6419999999999999E-2</v>
      </c>
      <c r="L1171" s="68">
        <v>6</v>
      </c>
    </row>
    <row r="1172" spans="1:12" x14ac:dyDescent="0.25">
      <c r="A1172" s="53" t="str">
        <f t="shared" si="136"/>
        <v>2019JulPhilippine Peso</v>
      </c>
      <c r="B1172" s="57">
        <f t="shared" si="137"/>
        <v>0</v>
      </c>
      <c r="C1172" s="57">
        <f t="shared" si="138"/>
        <v>0</v>
      </c>
      <c r="D1172" s="57">
        <f t="shared" si="139"/>
        <v>0</v>
      </c>
      <c r="E1172" s="57">
        <f t="shared" si="140"/>
        <v>0</v>
      </c>
      <c r="F1172" s="57">
        <f t="shared" si="141"/>
        <v>0</v>
      </c>
      <c r="G1172" s="57">
        <f t="shared" si="142"/>
        <v>0</v>
      </c>
      <c r="H1172" s="68">
        <v>2019</v>
      </c>
      <c r="I1172" s="68" t="s">
        <v>56</v>
      </c>
      <c r="J1172" s="68" t="s">
        <v>69</v>
      </c>
      <c r="K1172" s="70">
        <v>2.6941000000000003E-2</v>
      </c>
      <c r="L1172" s="68">
        <v>7</v>
      </c>
    </row>
    <row r="1173" spans="1:12" x14ac:dyDescent="0.25">
      <c r="A1173" s="53" t="str">
        <f t="shared" si="136"/>
        <v>2019AugPhilippine Peso</v>
      </c>
      <c r="B1173" s="57">
        <f t="shared" si="137"/>
        <v>0</v>
      </c>
      <c r="C1173" s="57">
        <f t="shared" si="138"/>
        <v>0</v>
      </c>
      <c r="D1173" s="57">
        <f t="shared" si="139"/>
        <v>0</v>
      </c>
      <c r="E1173" s="57">
        <f t="shared" si="140"/>
        <v>0</v>
      </c>
      <c r="F1173" s="57">
        <f t="shared" si="141"/>
        <v>0</v>
      </c>
      <c r="G1173" s="57">
        <f t="shared" si="142"/>
        <v>0</v>
      </c>
      <c r="H1173" s="68">
        <v>2019</v>
      </c>
      <c r="I1173" s="68" t="s">
        <v>58</v>
      </c>
      <c r="J1173" s="68" t="s">
        <v>69</v>
      </c>
      <c r="K1173" s="70">
        <v>2.6613999999999999E-2</v>
      </c>
      <c r="L1173" s="68">
        <v>8</v>
      </c>
    </row>
    <row r="1174" spans="1:12" x14ac:dyDescent="0.25">
      <c r="A1174" s="53" t="str">
        <f t="shared" si="136"/>
        <v>2019SepPhilippine Peso</v>
      </c>
      <c r="B1174" s="57">
        <f t="shared" si="137"/>
        <v>0</v>
      </c>
      <c r="C1174" s="57">
        <f t="shared" si="138"/>
        <v>0</v>
      </c>
      <c r="D1174" s="57">
        <f t="shared" si="139"/>
        <v>0</v>
      </c>
      <c r="E1174" s="57">
        <f t="shared" si="140"/>
        <v>0</v>
      </c>
      <c r="F1174" s="57">
        <f t="shared" si="141"/>
        <v>0</v>
      </c>
      <c r="G1174" s="57">
        <f t="shared" si="142"/>
        <v>0</v>
      </c>
      <c r="H1174" s="68">
        <v>2019</v>
      </c>
      <c r="I1174" s="68" t="s">
        <v>60</v>
      </c>
      <c r="J1174" s="68" t="s">
        <v>69</v>
      </c>
      <c r="K1174" s="70">
        <v>2.6692999999999998E-2</v>
      </c>
      <c r="L1174" s="68">
        <v>9</v>
      </c>
    </row>
    <row r="1175" spans="1:12" x14ac:dyDescent="0.25">
      <c r="A1175" s="53" t="str">
        <f t="shared" si="136"/>
        <v>2019OctPhilippine Peso</v>
      </c>
      <c r="B1175" s="57">
        <f t="shared" si="137"/>
        <v>0</v>
      </c>
      <c r="C1175" s="57">
        <f t="shared" si="138"/>
        <v>0</v>
      </c>
      <c r="D1175" s="57">
        <f t="shared" si="139"/>
        <v>0</v>
      </c>
      <c r="E1175" s="57">
        <f t="shared" si="140"/>
        <v>0</v>
      </c>
      <c r="F1175" s="57">
        <f t="shared" si="141"/>
        <v>0</v>
      </c>
      <c r="G1175" s="57">
        <f t="shared" si="142"/>
        <v>0</v>
      </c>
      <c r="H1175" s="68">
        <v>2019</v>
      </c>
      <c r="I1175" s="68" t="s">
        <v>62</v>
      </c>
      <c r="J1175" s="68" t="s">
        <v>69</v>
      </c>
      <c r="K1175" s="70">
        <v>2.6816E-2</v>
      </c>
      <c r="L1175" s="68">
        <v>10</v>
      </c>
    </row>
    <row r="1176" spans="1:12" x14ac:dyDescent="0.25">
      <c r="A1176" s="53" t="str">
        <f t="shared" si="136"/>
        <v>2019NovPhilippine Peso</v>
      </c>
      <c r="B1176" s="57">
        <f t="shared" si="137"/>
        <v>0</v>
      </c>
      <c r="C1176" s="57">
        <f t="shared" si="138"/>
        <v>0</v>
      </c>
      <c r="D1176" s="57">
        <f t="shared" si="139"/>
        <v>0</v>
      </c>
      <c r="E1176" s="57">
        <f t="shared" si="140"/>
        <v>0</v>
      </c>
      <c r="F1176" s="57">
        <f t="shared" si="141"/>
        <v>0</v>
      </c>
      <c r="G1176" s="57">
        <f t="shared" si="142"/>
        <v>0</v>
      </c>
      <c r="H1176" s="68">
        <v>2019</v>
      </c>
      <c r="I1176" s="68" t="s">
        <v>65</v>
      </c>
      <c r="J1176" s="68" t="s">
        <v>69</v>
      </c>
      <c r="K1176" s="70">
        <v>2.6916000000000002E-2</v>
      </c>
      <c r="L1176" s="68">
        <v>11</v>
      </c>
    </row>
    <row r="1177" spans="1:12" x14ac:dyDescent="0.25">
      <c r="A1177" s="53" t="str">
        <f t="shared" si="136"/>
        <v>2019DecPhilippine Peso</v>
      </c>
      <c r="B1177" s="57">
        <f t="shared" si="137"/>
        <v>0</v>
      </c>
      <c r="C1177" s="57">
        <f t="shared" si="138"/>
        <v>0</v>
      </c>
      <c r="D1177" s="57">
        <f t="shared" si="139"/>
        <v>0</v>
      </c>
      <c r="E1177" s="57">
        <f t="shared" si="140"/>
        <v>0</v>
      </c>
      <c r="F1177" s="57">
        <f t="shared" si="141"/>
        <v>0</v>
      </c>
      <c r="G1177" s="57">
        <f t="shared" si="142"/>
        <v>0</v>
      </c>
      <c r="H1177" s="68">
        <v>2019</v>
      </c>
      <c r="I1177" s="68" t="s">
        <v>11</v>
      </c>
      <c r="J1177" s="68" t="s">
        <v>69</v>
      </c>
      <c r="K1177" s="70">
        <v>2.6571999999999998E-2</v>
      </c>
      <c r="L1177" s="68">
        <v>12</v>
      </c>
    </row>
    <row r="1178" spans="1:12" x14ac:dyDescent="0.25">
      <c r="A1178" s="53" t="str">
        <f t="shared" si="136"/>
        <v>2020JanPhilippine Peso</v>
      </c>
      <c r="B1178" s="57">
        <f t="shared" si="137"/>
        <v>0</v>
      </c>
      <c r="C1178" s="57">
        <f t="shared" si="138"/>
        <v>0</v>
      </c>
      <c r="D1178" s="57">
        <f t="shared" si="139"/>
        <v>0</v>
      </c>
      <c r="E1178" s="57">
        <f t="shared" si="140"/>
        <v>0</v>
      </c>
      <c r="F1178" s="57">
        <f t="shared" si="141"/>
        <v>0</v>
      </c>
      <c r="G1178" s="57">
        <f t="shared" si="142"/>
        <v>0</v>
      </c>
      <c r="H1178" s="68">
        <v>2020</v>
      </c>
      <c r="I1178" s="68" t="s">
        <v>8</v>
      </c>
      <c r="J1178" s="68" t="s">
        <v>69</v>
      </c>
      <c r="K1178" s="74">
        <v>2.6781000000000003E-2</v>
      </c>
      <c r="L1178" s="68">
        <v>1</v>
      </c>
    </row>
    <row r="1179" spans="1:12" x14ac:dyDescent="0.25">
      <c r="A1179" s="53" t="str">
        <f t="shared" si="136"/>
        <v>2020FebPhilippine Peso</v>
      </c>
      <c r="B1179" s="57">
        <f t="shared" si="137"/>
        <v>0</v>
      </c>
      <c r="C1179" s="57">
        <f t="shared" si="138"/>
        <v>0</v>
      </c>
      <c r="D1179" s="57">
        <f t="shared" si="139"/>
        <v>0</v>
      </c>
      <c r="E1179" s="57">
        <f t="shared" si="140"/>
        <v>0</v>
      </c>
      <c r="F1179" s="57">
        <f t="shared" si="141"/>
        <v>0</v>
      </c>
      <c r="G1179" s="57">
        <f t="shared" si="142"/>
        <v>0</v>
      </c>
      <c r="H1179" s="68">
        <v>2020</v>
      </c>
      <c r="I1179" s="68" t="s">
        <v>36</v>
      </c>
      <c r="J1179" s="68" t="s">
        <v>69</v>
      </c>
      <c r="K1179" s="74">
        <v>2.741E-2</v>
      </c>
      <c r="L1179" s="68">
        <v>2</v>
      </c>
    </row>
    <row r="1180" spans="1:12" x14ac:dyDescent="0.25">
      <c r="A1180" s="53" t="str">
        <f t="shared" si="136"/>
        <v>2020MarPhilippine Peso</v>
      </c>
      <c r="B1180" s="57">
        <f t="shared" si="137"/>
        <v>0</v>
      </c>
      <c r="C1180" s="57">
        <f t="shared" si="138"/>
        <v>0</v>
      </c>
      <c r="D1180" s="57">
        <f t="shared" si="139"/>
        <v>0</v>
      </c>
      <c r="E1180" s="57">
        <f t="shared" si="140"/>
        <v>0</v>
      </c>
      <c r="F1180" s="57">
        <f t="shared" si="141"/>
        <v>0</v>
      </c>
      <c r="G1180" s="57">
        <f t="shared" si="142"/>
        <v>0</v>
      </c>
      <c r="H1180" s="68">
        <v>2020</v>
      </c>
      <c r="I1180" s="68" t="s">
        <v>40</v>
      </c>
      <c r="J1180" s="68" t="s">
        <v>69</v>
      </c>
      <c r="K1180" s="74">
        <v>2.8056000000000001E-2</v>
      </c>
      <c r="L1180" s="68">
        <v>3</v>
      </c>
    </row>
    <row r="1181" spans="1:12" x14ac:dyDescent="0.25">
      <c r="A1181" s="53" t="str">
        <f t="shared" si="136"/>
        <v>2020AprPhilippine Peso</v>
      </c>
      <c r="B1181" s="57">
        <f t="shared" si="137"/>
        <v>0</v>
      </c>
      <c r="C1181" s="57">
        <f t="shared" si="138"/>
        <v>0</v>
      </c>
      <c r="D1181" s="57">
        <f t="shared" si="139"/>
        <v>0</v>
      </c>
      <c r="E1181" s="57">
        <f t="shared" si="140"/>
        <v>0</v>
      </c>
      <c r="F1181" s="57">
        <f t="shared" si="141"/>
        <v>0</v>
      </c>
      <c r="G1181" s="57">
        <f t="shared" si="142"/>
        <v>0</v>
      </c>
      <c r="H1181" s="68">
        <v>2020</v>
      </c>
      <c r="I1181" s="68" t="s">
        <v>44</v>
      </c>
      <c r="J1181" s="68" t="s">
        <v>69</v>
      </c>
      <c r="K1181" s="74">
        <v>2.7997999999999999E-2</v>
      </c>
      <c r="L1181" s="68">
        <v>4</v>
      </c>
    </row>
    <row r="1182" spans="1:12" x14ac:dyDescent="0.25">
      <c r="A1182" s="53" t="str">
        <f t="shared" si="136"/>
        <v>2020MayPhilippine Peso</v>
      </c>
      <c r="B1182" s="57">
        <f t="shared" si="137"/>
        <v>0</v>
      </c>
      <c r="C1182" s="57">
        <f t="shared" si="138"/>
        <v>0</v>
      </c>
      <c r="D1182" s="57">
        <f t="shared" si="139"/>
        <v>0</v>
      </c>
      <c r="E1182" s="57">
        <f t="shared" si="140"/>
        <v>0</v>
      </c>
      <c r="F1182" s="57">
        <f t="shared" si="141"/>
        <v>0</v>
      </c>
      <c r="G1182" s="57">
        <f t="shared" si="142"/>
        <v>0</v>
      </c>
      <c r="H1182" s="68">
        <v>2020</v>
      </c>
      <c r="I1182" s="68" t="s">
        <v>48</v>
      </c>
      <c r="J1182" s="68" t="s">
        <v>69</v>
      </c>
      <c r="K1182" s="70">
        <v>2.7968000000000003E-2</v>
      </c>
      <c r="L1182" s="68">
        <v>5</v>
      </c>
    </row>
    <row r="1183" spans="1:12" x14ac:dyDescent="0.25">
      <c r="A1183" s="53" t="str">
        <f t="shared" si="136"/>
        <v>2020JunPhilippine Peso</v>
      </c>
      <c r="B1183" s="57">
        <f t="shared" si="137"/>
        <v>0</v>
      </c>
      <c r="C1183" s="57">
        <f t="shared" si="138"/>
        <v>0</v>
      </c>
      <c r="D1183" s="57">
        <f t="shared" si="139"/>
        <v>0</v>
      </c>
      <c r="E1183" s="57">
        <f t="shared" si="140"/>
        <v>0</v>
      </c>
      <c r="F1183" s="57">
        <f t="shared" si="141"/>
        <v>0</v>
      </c>
      <c r="G1183" s="57">
        <f t="shared" si="142"/>
        <v>0</v>
      </c>
      <c r="H1183" s="68">
        <v>2020</v>
      </c>
      <c r="I1183" s="68" t="s">
        <v>52</v>
      </c>
      <c r="J1183" s="68" t="s">
        <v>69</v>
      </c>
      <c r="K1183" s="74">
        <v>2.7980000000000001E-2</v>
      </c>
      <c r="L1183" s="68">
        <v>6</v>
      </c>
    </row>
    <row r="1184" spans="1:12" x14ac:dyDescent="0.25">
      <c r="A1184" s="53" t="str">
        <f t="shared" si="136"/>
        <v>2020JulPhilippine Peso</v>
      </c>
      <c r="B1184" s="57">
        <f t="shared" si="137"/>
        <v>0</v>
      </c>
      <c r="C1184" s="57">
        <f t="shared" si="138"/>
        <v>0</v>
      </c>
      <c r="D1184" s="57">
        <f t="shared" si="139"/>
        <v>0</v>
      </c>
      <c r="E1184" s="57">
        <f t="shared" si="140"/>
        <v>0</v>
      </c>
      <c r="F1184" s="57">
        <f t="shared" si="141"/>
        <v>0</v>
      </c>
      <c r="G1184" s="57">
        <f t="shared" si="142"/>
        <v>0</v>
      </c>
      <c r="H1184" s="68">
        <v>2020</v>
      </c>
      <c r="I1184" s="68" t="s">
        <v>56</v>
      </c>
      <c r="J1184" s="68" t="s">
        <v>69</v>
      </c>
      <c r="K1184" s="70">
        <v>2.8024E-2</v>
      </c>
      <c r="L1184" s="68">
        <v>7</v>
      </c>
    </row>
    <row r="1185" spans="1:12" x14ac:dyDescent="0.25">
      <c r="A1185" s="53" t="str">
        <f t="shared" si="136"/>
        <v>2020AugPhilippine Peso</v>
      </c>
      <c r="B1185" s="57">
        <f t="shared" si="137"/>
        <v>0</v>
      </c>
      <c r="C1185" s="57">
        <f t="shared" si="138"/>
        <v>0</v>
      </c>
      <c r="D1185" s="57">
        <f t="shared" si="139"/>
        <v>0</v>
      </c>
      <c r="E1185" s="57">
        <f t="shared" si="140"/>
        <v>0</v>
      </c>
      <c r="F1185" s="57">
        <f t="shared" si="141"/>
        <v>0</v>
      </c>
      <c r="G1185" s="57">
        <f t="shared" si="142"/>
        <v>0</v>
      </c>
      <c r="H1185" s="68">
        <v>2020</v>
      </c>
      <c r="I1185" s="68" t="s">
        <v>58</v>
      </c>
      <c r="J1185" s="68" t="s">
        <v>69</v>
      </c>
      <c r="K1185" s="70">
        <v>2.8056000000000001E-2</v>
      </c>
      <c r="L1185" s="68">
        <v>8</v>
      </c>
    </row>
    <row r="1186" spans="1:12" x14ac:dyDescent="0.25">
      <c r="A1186" s="53" t="str">
        <f t="shared" si="136"/>
        <v>2020SepPhilippine Peso</v>
      </c>
      <c r="B1186" s="57">
        <f t="shared" si="137"/>
        <v>0</v>
      </c>
      <c r="C1186" s="57">
        <f t="shared" si="138"/>
        <v>0</v>
      </c>
      <c r="D1186" s="57">
        <f t="shared" si="139"/>
        <v>0</v>
      </c>
      <c r="E1186" s="57">
        <f t="shared" si="140"/>
        <v>0</v>
      </c>
      <c r="F1186" s="57">
        <f t="shared" si="141"/>
        <v>0</v>
      </c>
      <c r="G1186" s="57">
        <f t="shared" si="142"/>
        <v>0</v>
      </c>
      <c r="H1186" s="68">
        <v>2020</v>
      </c>
      <c r="I1186" s="68" t="s">
        <v>60</v>
      </c>
      <c r="J1186" s="68" t="s">
        <v>69</v>
      </c>
      <c r="K1186" s="70">
        <v>2.8281999999999998E-2</v>
      </c>
      <c r="L1186" s="68">
        <v>9</v>
      </c>
    </row>
    <row r="1187" spans="1:12" x14ac:dyDescent="0.25">
      <c r="A1187" s="53" t="str">
        <f t="shared" si="136"/>
        <v>2020OctPhilippine Peso</v>
      </c>
      <c r="B1187" s="57">
        <f t="shared" si="137"/>
        <v>0</v>
      </c>
      <c r="C1187" s="57">
        <f t="shared" si="138"/>
        <v>0</v>
      </c>
      <c r="D1187" s="57">
        <f t="shared" si="139"/>
        <v>0</v>
      </c>
      <c r="E1187" s="57">
        <f t="shared" si="140"/>
        <v>0</v>
      </c>
      <c r="F1187" s="57">
        <f t="shared" si="141"/>
        <v>0</v>
      </c>
      <c r="G1187" s="57">
        <f t="shared" si="142"/>
        <v>0</v>
      </c>
      <c r="H1187" s="68">
        <v>2020</v>
      </c>
      <c r="I1187" s="68" t="s">
        <v>62</v>
      </c>
      <c r="J1187" s="68" t="s">
        <v>69</v>
      </c>
      <c r="K1187" s="70">
        <v>2.8176999999999997E-2</v>
      </c>
      <c r="L1187" s="68">
        <v>10</v>
      </c>
    </row>
    <row r="1188" spans="1:12" x14ac:dyDescent="0.25">
      <c r="A1188" s="53" t="str">
        <f t="shared" si="136"/>
        <v>2020NovPhilippine Peso</v>
      </c>
      <c r="B1188" s="57">
        <f t="shared" si="137"/>
        <v>0</v>
      </c>
      <c r="C1188" s="57">
        <f t="shared" si="138"/>
        <v>0</v>
      </c>
      <c r="D1188" s="57">
        <f t="shared" si="139"/>
        <v>0</v>
      </c>
      <c r="E1188" s="57">
        <f t="shared" si="140"/>
        <v>0</v>
      </c>
      <c r="F1188" s="57">
        <f t="shared" si="141"/>
        <v>0</v>
      </c>
      <c r="G1188" s="57">
        <f t="shared" si="142"/>
        <v>0</v>
      </c>
      <c r="H1188" s="68">
        <v>2020</v>
      </c>
      <c r="I1188" s="68" t="s">
        <v>65</v>
      </c>
      <c r="J1188" s="68" t="s">
        <v>69</v>
      </c>
      <c r="K1188" s="70">
        <v>2.7789999999999999E-2</v>
      </c>
      <c r="L1188" s="68">
        <v>11</v>
      </c>
    </row>
    <row r="1189" spans="1:12" x14ac:dyDescent="0.25">
      <c r="A1189" s="53" t="str">
        <f t="shared" si="136"/>
        <v>2020DecPhilippine Peso</v>
      </c>
      <c r="B1189" s="57">
        <f t="shared" si="137"/>
        <v>0</v>
      </c>
      <c r="C1189" s="57">
        <f t="shared" si="138"/>
        <v>0</v>
      </c>
      <c r="D1189" s="57">
        <f t="shared" si="139"/>
        <v>0</v>
      </c>
      <c r="E1189" s="57">
        <f t="shared" si="140"/>
        <v>0</v>
      </c>
      <c r="F1189" s="57">
        <f t="shared" si="141"/>
        <v>0</v>
      </c>
      <c r="G1189" s="57">
        <f t="shared" si="142"/>
        <v>0</v>
      </c>
      <c r="H1189" s="68">
        <v>2020</v>
      </c>
      <c r="I1189" s="68" t="s">
        <v>11</v>
      </c>
      <c r="J1189" s="68" t="s">
        <v>69</v>
      </c>
      <c r="K1189" s="70">
        <v>2.7531E-2</v>
      </c>
      <c r="L1189" s="68">
        <v>12</v>
      </c>
    </row>
    <row r="1190" spans="1:12" x14ac:dyDescent="0.25">
      <c r="A1190" s="53" t="str">
        <f t="shared" si="136"/>
        <v>2021JanPhilippine Peso</v>
      </c>
      <c r="B1190" s="57">
        <f t="shared" si="137"/>
        <v>0</v>
      </c>
      <c r="C1190" s="57">
        <f t="shared" si="138"/>
        <v>0</v>
      </c>
      <c r="D1190" s="57">
        <f t="shared" si="139"/>
        <v>0</v>
      </c>
      <c r="E1190" s="57">
        <f t="shared" si="140"/>
        <v>0</v>
      </c>
      <c r="F1190" s="57">
        <f t="shared" si="141"/>
        <v>0</v>
      </c>
      <c r="G1190" s="57">
        <f t="shared" si="142"/>
        <v>0</v>
      </c>
      <c r="H1190" s="68">
        <v>2021</v>
      </c>
      <c r="I1190" s="68" t="s">
        <v>8</v>
      </c>
      <c r="J1190" s="68" t="s">
        <v>69</v>
      </c>
      <c r="K1190" s="75">
        <v>2.7696000000000002E-2</v>
      </c>
      <c r="L1190" s="68">
        <v>1</v>
      </c>
    </row>
    <row r="1191" spans="1:12" x14ac:dyDescent="0.25">
      <c r="A1191" s="53" t="str">
        <f t="shared" si="136"/>
        <v>2021FebPhilippine Peso</v>
      </c>
      <c r="B1191" s="57">
        <f t="shared" si="137"/>
        <v>0</v>
      </c>
      <c r="C1191" s="57">
        <f t="shared" si="138"/>
        <v>0</v>
      </c>
      <c r="D1191" s="57">
        <f t="shared" si="139"/>
        <v>0</v>
      </c>
      <c r="E1191" s="57">
        <f t="shared" si="140"/>
        <v>0</v>
      </c>
      <c r="F1191" s="57">
        <f t="shared" si="141"/>
        <v>0</v>
      </c>
      <c r="G1191" s="57">
        <f t="shared" si="142"/>
        <v>0</v>
      </c>
      <c r="H1191" s="68">
        <v>2021</v>
      </c>
      <c r="I1191" s="68" t="s">
        <v>36</v>
      </c>
      <c r="J1191" s="68" t="s">
        <v>69</v>
      </c>
      <c r="K1191" s="75">
        <v>2.7274E-2</v>
      </c>
      <c r="L1191" s="68">
        <v>2</v>
      </c>
    </row>
    <row r="1192" spans="1:12" x14ac:dyDescent="0.25">
      <c r="A1192" s="53" t="str">
        <f t="shared" si="136"/>
        <v>2021MarPhilippine Peso</v>
      </c>
      <c r="B1192" s="57">
        <f t="shared" si="137"/>
        <v>0</v>
      </c>
      <c r="C1192" s="57">
        <f t="shared" si="138"/>
        <v>0</v>
      </c>
      <c r="D1192" s="57">
        <f t="shared" si="139"/>
        <v>0</v>
      </c>
      <c r="E1192" s="57">
        <f t="shared" si="140"/>
        <v>0</v>
      </c>
      <c r="F1192" s="57">
        <f t="shared" si="141"/>
        <v>0</v>
      </c>
      <c r="G1192" s="57">
        <f t="shared" si="142"/>
        <v>0</v>
      </c>
      <c r="H1192" s="68">
        <v>2021</v>
      </c>
      <c r="I1192" s="68" t="s">
        <v>40</v>
      </c>
      <c r="J1192" s="68" t="s">
        <v>69</v>
      </c>
      <c r="K1192" s="75">
        <v>2.7751999999999999E-2</v>
      </c>
      <c r="L1192" s="68">
        <v>3</v>
      </c>
    </row>
    <row r="1193" spans="1:12" x14ac:dyDescent="0.25">
      <c r="A1193" s="53" t="str">
        <f t="shared" si="136"/>
        <v>2021AprPhilippine Peso</v>
      </c>
      <c r="B1193" s="57">
        <f t="shared" si="137"/>
        <v>0</v>
      </c>
      <c r="C1193" s="57">
        <f t="shared" si="138"/>
        <v>0</v>
      </c>
      <c r="D1193" s="57">
        <f t="shared" si="139"/>
        <v>0</v>
      </c>
      <c r="E1193" s="57">
        <f t="shared" si="140"/>
        <v>0</v>
      </c>
      <c r="F1193" s="57">
        <f t="shared" si="141"/>
        <v>0</v>
      </c>
      <c r="G1193" s="57">
        <f t="shared" si="142"/>
        <v>0</v>
      </c>
      <c r="H1193" s="68">
        <v>2021</v>
      </c>
      <c r="I1193" s="68" t="s">
        <v>44</v>
      </c>
      <c r="J1193" s="68" t="s">
        <v>69</v>
      </c>
      <c r="K1193" s="75">
        <v>2.7538999999999998E-2</v>
      </c>
      <c r="L1193" s="68">
        <v>4</v>
      </c>
    </row>
    <row r="1194" spans="1:12" x14ac:dyDescent="0.25">
      <c r="A1194" s="53" t="str">
        <f t="shared" si="136"/>
        <v>2021MayPhilippine Peso</v>
      </c>
      <c r="B1194" s="57">
        <f t="shared" si="137"/>
        <v>0</v>
      </c>
      <c r="C1194" s="57">
        <f t="shared" si="138"/>
        <v>0</v>
      </c>
      <c r="D1194" s="57">
        <f t="shared" si="139"/>
        <v>0</v>
      </c>
      <c r="E1194" s="57">
        <f t="shared" si="140"/>
        <v>0</v>
      </c>
      <c r="F1194" s="57">
        <f t="shared" si="141"/>
        <v>0</v>
      </c>
      <c r="G1194" s="57">
        <f t="shared" si="142"/>
        <v>0</v>
      </c>
      <c r="H1194" s="68">
        <v>2021</v>
      </c>
      <c r="I1194" s="68" t="s">
        <v>48</v>
      </c>
      <c r="J1194" s="68" t="s">
        <v>69</v>
      </c>
      <c r="K1194" s="75">
        <v>2.7719000000000001E-2</v>
      </c>
      <c r="L1194" s="68">
        <v>5</v>
      </c>
    </row>
    <row r="1195" spans="1:12" x14ac:dyDescent="0.25">
      <c r="A1195" s="53" t="str">
        <f t="shared" si="136"/>
        <v>2021JunPhilippine Peso</v>
      </c>
      <c r="B1195" s="57">
        <f t="shared" si="137"/>
        <v>0</v>
      </c>
      <c r="C1195" s="57">
        <f t="shared" si="138"/>
        <v>0</v>
      </c>
      <c r="D1195" s="57">
        <f t="shared" si="139"/>
        <v>0</v>
      </c>
      <c r="E1195" s="57">
        <f t="shared" si="140"/>
        <v>0</v>
      </c>
      <c r="F1195" s="57">
        <f t="shared" si="141"/>
        <v>0</v>
      </c>
      <c r="G1195" s="57">
        <f t="shared" si="142"/>
        <v>0</v>
      </c>
      <c r="H1195" s="68">
        <v>2021</v>
      </c>
      <c r="I1195" s="68" t="s">
        <v>52</v>
      </c>
      <c r="J1195" s="68" t="s">
        <v>69</v>
      </c>
      <c r="K1195" s="75">
        <v>2.7598999999999999E-2</v>
      </c>
      <c r="L1195" s="68">
        <v>6</v>
      </c>
    </row>
    <row r="1196" spans="1:12" x14ac:dyDescent="0.25">
      <c r="A1196" s="53" t="str">
        <f t="shared" si="136"/>
        <v>2021JulPhilippine Peso</v>
      </c>
      <c r="B1196" s="57">
        <f t="shared" si="137"/>
        <v>0</v>
      </c>
      <c r="C1196" s="57">
        <f t="shared" si="138"/>
        <v>0</v>
      </c>
      <c r="D1196" s="57">
        <f t="shared" si="139"/>
        <v>0</v>
      </c>
      <c r="E1196" s="57">
        <f t="shared" si="140"/>
        <v>0</v>
      </c>
      <c r="F1196" s="57">
        <f t="shared" si="141"/>
        <v>0</v>
      </c>
      <c r="G1196" s="57">
        <f t="shared" si="142"/>
        <v>0</v>
      </c>
      <c r="H1196" s="68">
        <v>2021</v>
      </c>
      <c r="I1196" s="68" t="s">
        <v>56</v>
      </c>
      <c r="J1196" s="68" t="s">
        <v>69</v>
      </c>
      <c r="K1196" s="74">
        <v>2.6953999999999999E-2</v>
      </c>
      <c r="L1196" s="68">
        <v>7</v>
      </c>
    </row>
    <row r="1197" spans="1:12" x14ac:dyDescent="0.25">
      <c r="A1197" s="53" t="str">
        <f t="shared" si="136"/>
        <v>2021AugPhilippine Peso</v>
      </c>
      <c r="B1197" s="57">
        <f t="shared" si="137"/>
        <v>0</v>
      </c>
      <c r="C1197" s="57">
        <f t="shared" si="138"/>
        <v>0</v>
      </c>
      <c r="D1197" s="57">
        <f t="shared" si="139"/>
        <v>0</v>
      </c>
      <c r="E1197" s="57">
        <f t="shared" si="140"/>
        <v>0</v>
      </c>
      <c r="F1197" s="57">
        <f t="shared" si="141"/>
        <v>0</v>
      </c>
      <c r="G1197" s="57">
        <f t="shared" si="142"/>
        <v>0</v>
      </c>
      <c r="H1197" s="68">
        <v>2021</v>
      </c>
      <c r="I1197" s="68" t="s">
        <v>58</v>
      </c>
      <c r="J1197" s="68" t="s">
        <v>69</v>
      </c>
      <c r="K1197" s="74">
        <v>2.7008000000000001E-2</v>
      </c>
      <c r="L1197" s="68">
        <v>8</v>
      </c>
    </row>
    <row r="1198" spans="1:12" x14ac:dyDescent="0.25">
      <c r="A1198" s="53" t="str">
        <f t="shared" si="136"/>
        <v>2021SepPhilippine Peso</v>
      </c>
      <c r="B1198" s="57">
        <f t="shared" si="137"/>
        <v>0</v>
      </c>
      <c r="C1198" s="57">
        <f t="shared" si="138"/>
        <v>0</v>
      </c>
      <c r="D1198" s="57">
        <f t="shared" si="139"/>
        <v>0</v>
      </c>
      <c r="E1198" s="57">
        <f t="shared" si="140"/>
        <v>0</v>
      </c>
      <c r="F1198" s="57">
        <f t="shared" si="141"/>
        <v>0</v>
      </c>
      <c r="G1198" s="57">
        <f t="shared" si="142"/>
        <v>0</v>
      </c>
      <c r="H1198" s="68">
        <v>2021</v>
      </c>
      <c r="I1198" s="68" t="s">
        <v>60</v>
      </c>
      <c r="J1198" s="68" t="s">
        <v>69</v>
      </c>
      <c r="K1198" s="74">
        <v>2.6734000000000001E-2</v>
      </c>
      <c r="L1198" s="68">
        <v>9</v>
      </c>
    </row>
    <row r="1199" spans="1:12" x14ac:dyDescent="0.25">
      <c r="A1199" s="53" t="str">
        <f t="shared" si="136"/>
        <v>2021OctPhilippine Peso</v>
      </c>
      <c r="B1199" s="57">
        <f t="shared" si="137"/>
        <v>0</v>
      </c>
      <c r="C1199" s="57">
        <f t="shared" si="138"/>
        <v>0</v>
      </c>
      <c r="D1199" s="57">
        <f t="shared" si="139"/>
        <v>0</v>
      </c>
      <c r="E1199" s="57">
        <f t="shared" si="140"/>
        <v>0</v>
      </c>
      <c r="F1199" s="57">
        <f t="shared" si="141"/>
        <v>0</v>
      </c>
      <c r="G1199" s="57">
        <f t="shared" si="142"/>
        <v>0</v>
      </c>
      <c r="H1199" s="68">
        <v>2021</v>
      </c>
      <c r="I1199" s="68" t="s">
        <v>62</v>
      </c>
      <c r="J1199" s="68" t="s">
        <v>69</v>
      </c>
      <c r="K1199" s="74">
        <v>2.6587E-2</v>
      </c>
      <c r="L1199" s="68">
        <v>10</v>
      </c>
    </row>
    <row r="1200" spans="1:12" x14ac:dyDescent="0.25">
      <c r="A1200" s="53" t="str">
        <f t="shared" si="136"/>
        <v>2021NovPhilippine Peso</v>
      </c>
      <c r="B1200" s="57">
        <f t="shared" si="137"/>
        <v>0</v>
      </c>
      <c r="C1200" s="57">
        <f t="shared" si="138"/>
        <v>0</v>
      </c>
      <c r="D1200" s="57">
        <f t="shared" si="139"/>
        <v>0</v>
      </c>
      <c r="E1200" s="57">
        <f t="shared" si="140"/>
        <v>0</v>
      </c>
      <c r="F1200" s="57">
        <f t="shared" si="141"/>
        <v>0</v>
      </c>
      <c r="G1200" s="57">
        <f t="shared" si="142"/>
        <v>0</v>
      </c>
      <c r="H1200" s="68">
        <v>2021</v>
      </c>
      <c r="I1200" s="68" t="s">
        <v>65</v>
      </c>
      <c r="J1200" s="68" t="s">
        <v>69</v>
      </c>
      <c r="K1200" s="74">
        <v>2.7212999999999998E-2</v>
      </c>
      <c r="L1200" s="68">
        <v>11</v>
      </c>
    </row>
    <row r="1201" spans="1:12" x14ac:dyDescent="0.25">
      <c r="A1201" s="53" t="str">
        <f t="shared" si="136"/>
        <v>2021DecPhilippine Peso</v>
      </c>
      <c r="B1201" s="57">
        <f t="shared" si="137"/>
        <v>0</v>
      </c>
      <c r="C1201" s="57">
        <f t="shared" si="138"/>
        <v>0</v>
      </c>
      <c r="D1201" s="57">
        <f t="shared" si="139"/>
        <v>0</v>
      </c>
      <c r="E1201" s="57">
        <f t="shared" si="140"/>
        <v>0</v>
      </c>
      <c r="F1201" s="57">
        <f t="shared" si="141"/>
        <v>0</v>
      </c>
      <c r="G1201" s="57">
        <f t="shared" si="142"/>
        <v>0</v>
      </c>
      <c r="H1201" s="68">
        <v>2021</v>
      </c>
      <c r="I1201" s="68" t="s">
        <v>11</v>
      </c>
      <c r="J1201" s="68" t="s">
        <v>69</v>
      </c>
      <c r="K1201" s="74">
        <v>2.6509000000000001E-2</v>
      </c>
      <c r="L1201" s="68">
        <v>12</v>
      </c>
    </row>
    <row r="1202" spans="1:12" x14ac:dyDescent="0.25">
      <c r="A1202" s="53" t="str">
        <f t="shared" si="136"/>
        <v>2022JanPhilippine Peso</v>
      </c>
      <c r="B1202" s="57">
        <f t="shared" si="137"/>
        <v>0</v>
      </c>
      <c r="C1202" s="57">
        <f t="shared" si="138"/>
        <v>0</v>
      </c>
      <c r="D1202" s="57">
        <f t="shared" si="139"/>
        <v>0</v>
      </c>
      <c r="E1202" s="57">
        <f t="shared" si="140"/>
        <v>0</v>
      </c>
      <c r="F1202" s="57">
        <f t="shared" si="141"/>
        <v>0</v>
      </c>
      <c r="G1202" s="57">
        <f t="shared" si="142"/>
        <v>0</v>
      </c>
      <c r="H1202" s="68">
        <v>2022</v>
      </c>
      <c r="I1202" s="68" t="s">
        <v>8</v>
      </c>
      <c r="J1202" s="68" t="s">
        <v>69</v>
      </c>
      <c r="K1202" s="74">
        <v>2.6484999999999998E-2</v>
      </c>
      <c r="L1202" s="68">
        <v>1</v>
      </c>
    </row>
    <row r="1203" spans="1:12" x14ac:dyDescent="0.25">
      <c r="A1203" s="53" t="str">
        <f t="shared" si="136"/>
        <v>2022FebPhilippine Peso</v>
      </c>
      <c r="B1203" s="57">
        <f t="shared" si="137"/>
        <v>0</v>
      </c>
      <c r="C1203" s="57">
        <f t="shared" si="138"/>
        <v>0</v>
      </c>
      <c r="D1203" s="57">
        <f t="shared" si="139"/>
        <v>0</v>
      </c>
      <c r="E1203" s="57">
        <f t="shared" si="140"/>
        <v>0</v>
      </c>
      <c r="F1203" s="57">
        <f t="shared" si="141"/>
        <v>0</v>
      </c>
      <c r="G1203" s="57">
        <f t="shared" si="142"/>
        <v>0</v>
      </c>
      <c r="H1203" s="68">
        <v>2022</v>
      </c>
      <c r="I1203" s="68" t="s">
        <v>36</v>
      </c>
      <c r="J1203" s="68" t="s">
        <v>69</v>
      </c>
      <c r="K1203" s="74">
        <v>2.6442999999999998E-2</v>
      </c>
      <c r="L1203" s="68">
        <v>2</v>
      </c>
    </row>
    <row r="1204" spans="1:12" x14ac:dyDescent="0.25">
      <c r="A1204" s="53" t="str">
        <f t="shared" si="136"/>
        <v>2022MarPhilippine Peso</v>
      </c>
      <c r="B1204" s="57">
        <f t="shared" si="137"/>
        <v>0</v>
      </c>
      <c r="C1204" s="57">
        <f t="shared" si="138"/>
        <v>0</v>
      </c>
      <c r="D1204" s="57">
        <f t="shared" si="139"/>
        <v>0</v>
      </c>
      <c r="E1204" s="57">
        <f t="shared" si="140"/>
        <v>0</v>
      </c>
      <c r="F1204" s="57">
        <f t="shared" si="141"/>
        <v>0</v>
      </c>
      <c r="G1204" s="57">
        <f t="shared" si="142"/>
        <v>0</v>
      </c>
      <c r="H1204" s="68">
        <v>2022</v>
      </c>
      <c r="I1204" s="68" t="s">
        <v>40</v>
      </c>
      <c r="J1204" s="68" t="s">
        <v>69</v>
      </c>
      <c r="K1204" s="74">
        <v>2.6054000000000001E-2</v>
      </c>
      <c r="L1204" s="68">
        <v>3</v>
      </c>
    </row>
    <row r="1205" spans="1:12" x14ac:dyDescent="0.25">
      <c r="A1205" s="53" t="str">
        <f t="shared" si="136"/>
        <v>2022AprPhilippine Peso</v>
      </c>
      <c r="B1205" s="57">
        <f t="shared" si="137"/>
        <v>0</v>
      </c>
      <c r="C1205" s="57">
        <f t="shared" si="138"/>
        <v>0</v>
      </c>
      <c r="D1205" s="57">
        <f t="shared" si="139"/>
        <v>0</v>
      </c>
      <c r="E1205" s="57">
        <f t="shared" si="140"/>
        <v>0</v>
      </c>
      <c r="F1205" s="57">
        <f t="shared" si="141"/>
        <v>0</v>
      </c>
      <c r="G1205" s="57">
        <f t="shared" si="142"/>
        <v>0</v>
      </c>
      <c r="H1205" s="68">
        <v>2022</v>
      </c>
      <c r="I1205" s="68" t="s">
        <v>44</v>
      </c>
      <c r="J1205" s="68" t="s">
        <v>69</v>
      </c>
      <c r="K1205" s="74">
        <v>2.6459E-2</v>
      </c>
      <c r="L1205" s="68">
        <v>4</v>
      </c>
    </row>
    <row r="1206" spans="1:12" x14ac:dyDescent="0.25">
      <c r="A1206" s="53" t="str">
        <f t="shared" si="136"/>
        <v>2022MayPhilippine Peso</v>
      </c>
      <c r="B1206" s="57">
        <f t="shared" si="137"/>
        <v>0</v>
      </c>
      <c r="C1206" s="57">
        <f t="shared" si="138"/>
        <v>0</v>
      </c>
      <c r="D1206" s="57">
        <f t="shared" si="139"/>
        <v>0</v>
      </c>
      <c r="E1206" s="57">
        <f t="shared" si="140"/>
        <v>0</v>
      </c>
      <c r="F1206" s="57">
        <f t="shared" si="141"/>
        <v>0</v>
      </c>
      <c r="G1206" s="57">
        <f t="shared" si="142"/>
        <v>0</v>
      </c>
      <c r="H1206" s="68">
        <v>2022</v>
      </c>
      <c r="I1206" s="68" t="s">
        <v>48</v>
      </c>
      <c r="J1206" s="68" t="s">
        <v>69</v>
      </c>
      <c r="K1206" s="74">
        <v>2.613E-2</v>
      </c>
      <c r="L1206" s="68">
        <v>5</v>
      </c>
    </row>
    <row r="1207" spans="1:12" x14ac:dyDescent="0.25">
      <c r="A1207" s="53" t="str">
        <f t="shared" si="136"/>
        <v>2022JunPhilippine Peso</v>
      </c>
      <c r="B1207" s="57">
        <f t="shared" si="137"/>
        <v>0</v>
      </c>
      <c r="C1207" s="57">
        <f t="shared" si="138"/>
        <v>0</v>
      </c>
      <c r="D1207" s="57">
        <f t="shared" si="139"/>
        <v>0</v>
      </c>
      <c r="E1207" s="57">
        <f t="shared" si="140"/>
        <v>0</v>
      </c>
      <c r="F1207" s="57">
        <f t="shared" si="141"/>
        <v>0</v>
      </c>
      <c r="G1207" s="57">
        <f t="shared" si="142"/>
        <v>0</v>
      </c>
      <c r="H1207" s="68">
        <v>2022</v>
      </c>
      <c r="I1207" s="68" t="s">
        <v>52</v>
      </c>
      <c r="J1207" s="68" t="s">
        <v>69</v>
      </c>
      <c r="K1207" s="74">
        <v>2.5396999999999999E-2</v>
      </c>
      <c r="L1207" s="68">
        <v>6</v>
      </c>
    </row>
    <row r="1208" spans="1:12" x14ac:dyDescent="0.25">
      <c r="A1208" s="53" t="str">
        <f t="shared" si="136"/>
        <v>2022JulPhilippine Peso</v>
      </c>
      <c r="B1208" s="57">
        <f t="shared" si="137"/>
        <v>0</v>
      </c>
      <c r="C1208" s="57">
        <f t="shared" si="138"/>
        <v>0</v>
      </c>
      <c r="D1208" s="57">
        <f t="shared" si="139"/>
        <v>0</v>
      </c>
      <c r="E1208" s="57">
        <f t="shared" si="140"/>
        <v>0</v>
      </c>
      <c r="F1208" s="57">
        <f t="shared" si="141"/>
        <v>0</v>
      </c>
      <c r="G1208" s="57">
        <f t="shared" si="142"/>
        <v>0</v>
      </c>
      <c r="H1208" s="68">
        <v>2022</v>
      </c>
      <c r="I1208" s="68" t="s">
        <v>56</v>
      </c>
      <c r="J1208" s="68" t="s">
        <v>69</v>
      </c>
      <c r="K1208" s="74">
        <v>2.4980000000000002E-2</v>
      </c>
      <c r="L1208" s="68">
        <v>7</v>
      </c>
    </row>
    <row r="1209" spans="1:12" x14ac:dyDescent="0.25">
      <c r="A1209" s="53" t="str">
        <f t="shared" si="136"/>
        <v>2022AugPhilippine Peso</v>
      </c>
      <c r="B1209" s="57">
        <f t="shared" si="137"/>
        <v>0</v>
      </c>
      <c r="C1209" s="57">
        <f t="shared" si="138"/>
        <v>0</v>
      </c>
      <c r="D1209" s="57">
        <f t="shared" si="139"/>
        <v>0</v>
      </c>
      <c r="E1209" s="57">
        <f t="shared" si="140"/>
        <v>0</v>
      </c>
      <c r="F1209" s="57">
        <f t="shared" si="141"/>
        <v>0</v>
      </c>
      <c r="G1209" s="57">
        <f t="shared" si="142"/>
        <v>0</v>
      </c>
      <c r="H1209" s="68">
        <v>2022</v>
      </c>
      <c r="I1209" s="68" t="s">
        <v>58</v>
      </c>
      <c r="J1209" s="68" t="s">
        <v>69</v>
      </c>
      <c r="K1209" s="74">
        <v>2.4834000000000002E-2</v>
      </c>
      <c r="L1209" s="68">
        <v>8</v>
      </c>
    </row>
    <row r="1210" spans="1:12" x14ac:dyDescent="0.25">
      <c r="A1210" s="53" t="str">
        <f t="shared" si="136"/>
        <v>2022SepPhilippine Peso</v>
      </c>
      <c r="B1210" s="57">
        <f t="shared" si="137"/>
        <v>0</v>
      </c>
      <c r="C1210" s="57">
        <f t="shared" si="138"/>
        <v>0</v>
      </c>
      <c r="D1210" s="57">
        <f t="shared" si="139"/>
        <v>0</v>
      </c>
      <c r="E1210" s="57">
        <f t="shared" si="140"/>
        <v>0</v>
      </c>
      <c r="F1210" s="57">
        <f t="shared" si="141"/>
        <v>0</v>
      </c>
      <c r="G1210" s="57">
        <f t="shared" si="142"/>
        <v>0</v>
      </c>
      <c r="H1210" s="68">
        <v>2022</v>
      </c>
      <c r="I1210" s="68" t="s">
        <v>60</v>
      </c>
      <c r="J1210" s="68" t="s">
        <v>69</v>
      </c>
      <c r="K1210" s="74">
        <v>2.4432999999999996E-2</v>
      </c>
      <c r="L1210" s="68">
        <v>9</v>
      </c>
    </row>
    <row r="1211" spans="1:12" x14ac:dyDescent="0.25">
      <c r="A1211" s="53" t="str">
        <f t="shared" si="136"/>
        <v>2022OctPhilippine Peso</v>
      </c>
      <c r="B1211" s="57">
        <f t="shared" si="137"/>
        <v>0</v>
      </c>
      <c r="C1211" s="57">
        <f t="shared" si="138"/>
        <v>0</v>
      </c>
      <c r="D1211" s="57">
        <f t="shared" si="139"/>
        <v>0</v>
      </c>
      <c r="E1211" s="57">
        <f t="shared" si="140"/>
        <v>0</v>
      </c>
      <c r="F1211" s="57">
        <f t="shared" si="141"/>
        <v>0</v>
      </c>
      <c r="G1211" s="57">
        <f t="shared" si="142"/>
        <v>0</v>
      </c>
      <c r="H1211" s="68">
        <v>2022</v>
      </c>
      <c r="I1211" s="68" t="s">
        <v>62</v>
      </c>
      <c r="J1211" s="68" t="s">
        <v>69</v>
      </c>
      <c r="K1211" s="74">
        <v>2.4317999999999999E-2</v>
      </c>
      <c r="L1211" s="68">
        <v>10</v>
      </c>
    </row>
    <row r="1212" spans="1:12" x14ac:dyDescent="0.25">
      <c r="A1212" s="53" t="str">
        <f t="shared" si="136"/>
        <v>2022NovPhilippine Peso</v>
      </c>
      <c r="B1212" s="57">
        <f t="shared" si="137"/>
        <v>0</v>
      </c>
      <c r="C1212" s="57">
        <f t="shared" si="138"/>
        <v>0</v>
      </c>
      <c r="D1212" s="57">
        <f t="shared" si="139"/>
        <v>0</v>
      </c>
      <c r="E1212" s="57">
        <f t="shared" si="140"/>
        <v>0</v>
      </c>
      <c r="F1212" s="57">
        <f t="shared" si="141"/>
        <v>0</v>
      </c>
      <c r="G1212" s="57">
        <f t="shared" si="142"/>
        <v>0</v>
      </c>
      <c r="H1212" s="68">
        <v>2022</v>
      </c>
      <c r="I1212" s="68" t="s">
        <v>65</v>
      </c>
      <c r="J1212" s="68" t="s">
        <v>69</v>
      </c>
      <c r="K1212" s="74">
        <v>2.4256000000000003E-2</v>
      </c>
      <c r="L1212" s="68">
        <v>11</v>
      </c>
    </row>
    <row r="1213" spans="1:12" x14ac:dyDescent="0.25">
      <c r="A1213" s="53" t="str">
        <f t="shared" si="136"/>
        <v>2022DecPhilippine Peso</v>
      </c>
      <c r="B1213" s="57">
        <f t="shared" si="137"/>
        <v>0</v>
      </c>
      <c r="C1213" s="57">
        <f t="shared" si="138"/>
        <v>0</v>
      </c>
      <c r="D1213" s="57">
        <f t="shared" si="139"/>
        <v>0</v>
      </c>
      <c r="E1213" s="57">
        <f t="shared" si="140"/>
        <v>0</v>
      </c>
      <c r="F1213" s="57">
        <f t="shared" si="141"/>
        <v>0</v>
      </c>
      <c r="G1213" s="57">
        <f t="shared" si="142"/>
        <v>0</v>
      </c>
      <c r="H1213" s="68">
        <v>2022</v>
      </c>
      <c r="I1213" s="68" t="s">
        <v>11</v>
      </c>
      <c r="J1213" s="68" t="s">
        <v>69</v>
      </c>
      <c r="K1213" s="70">
        <v>2.4136000000000001E-2</v>
      </c>
      <c r="L1213" s="68">
        <v>12</v>
      </c>
    </row>
    <row r="1214" spans="1:12" x14ac:dyDescent="0.25">
      <c r="A1214" s="53" t="str">
        <f t="shared" si="136"/>
        <v>2023JanPhilippine Peso</v>
      </c>
      <c r="B1214" s="57">
        <f t="shared" si="137"/>
        <v>0</v>
      </c>
      <c r="C1214" s="57">
        <f t="shared" si="138"/>
        <v>0</v>
      </c>
      <c r="D1214" s="57">
        <f t="shared" si="139"/>
        <v>0</v>
      </c>
      <c r="E1214" s="57">
        <f t="shared" si="140"/>
        <v>0</v>
      </c>
      <c r="F1214" s="57">
        <f t="shared" si="141"/>
        <v>0</v>
      </c>
      <c r="G1214" s="57">
        <f t="shared" si="142"/>
        <v>0</v>
      </c>
      <c r="H1214" s="68">
        <v>2023</v>
      </c>
      <c r="I1214" s="68" t="s">
        <v>8</v>
      </c>
      <c r="J1214" s="68" t="s">
        <v>69</v>
      </c>
      <c r="K1214" s="74">
        <v>2.4104E-2</v>
      </c>
      <c r="L1214" s="68">
        <v>1</v>
      </c>
    </row>
    <row r="1215" spans="1:12" x14ac:dyDescent="0.25">
      <c r="A1215" s="53" t="str">
        <f t="shared" si="136"/>
        <v>2023FebPhilippine Peso</v>
      </c>
      <c r="B1215" s="57">
        <f t="shared" si="137"/>
        <v>0</v>
      </c>
      <c r="C1215" s="57">
        <f t="shared" si="138"/>
        <v>0</v>
      </c>
      <c r="D1215" s="57">
        <f t="shared" si="139"/>
        <v>0</v>
      </c>
      <c r="E1215" s="57">
        <f t="shared" si="140"/>
        <v>0</v>
      </c>
      <c r="F1215" s="57">
        <f t="shared" si="141"/>
        <v>0</v>
      </c>
      <c r="G1215" s="57">
        <f t="shared" si="142"/>
        <v>0</v>
      </c>
      <c r="H1215" s="68">
        <v>2023</v>
      </c>
      <c r="I1215" s="68" t="s">
        <v>36</v>
      </c>
      <c r="J1215" s="68" t="s">
        <v>69</v>
      </c>
      <c r="K1215" s="74">
        <v>2.4405999999999997E-2</v>
      </c>
      <c r="L1215" s="68">
        <v>2</v>
      </c>
    </row>
    <row r="1216" spans="1:12" x14ac:dyDescent="0.25">
      <c r="A1216" s="53" t="str">
        <f t="shared" si="136"/>
        <v>2023MarPhilippine Peso</v>
      </c>
      <c r="B1216" s="57">
        <f t="shared" si="137"/>
        <v>0</v>
      </c>
      <c r="C1216" s="57">
        <f t="shared" si="138"/>
        <v>0</v>
      </c>
      <c r="D1216" s="57">
        <f t="shared" si="139"/>
        <v>0</v>
      </c>
      <c r="E1216" s="57">
        <f t="shared" si="140"/>
        <v>0</v>
      </c>
      <c r="F1216" s="57">
        <f t="shared" si="141"/>
        <v>0</v>
      </c>
      <c r="G1216" s="57">
        <f t="shared" si="142"/>
        <v>0</v>
      </c>
      <c r="H1216" s="68">
        <v>2023</v>
      </c>
      <c r="I1216" s="68" t="s">
        <v>40</v>
      </c>
      <c r="J1216" s="68" t="s">
        <v>69</v>
      </c>
      <c r="K1216" s="74">
        <v>2.4432999999999996E-2</v>
      </c>
      <c r="L1216" s="68">
        <v>3</v>
      </c>
    </row>
    <row r="1217" spans="1:12" x14ac:dyDescent="0.25">
      <c r="A1217" s="53" t="str">
        <f t="shared" si="136"/>
        <v>2023AprPhilippine Peso</v>
      </c>
      <c r="B1217" s="57">
        <f t="shared" si="137"/>
        <v>0</v>
      </c>
      <c r="C1217" s="57">
        <f t="shared" si="138"/>
        <v>0</v>
      </c>
      <c r="D1217" s="57">
        <f t="shared" si="139"/>
        <v>0</v>
      </c>
      <c r="E1217" s="57">
        <f t="shared" si="140"/>
        <v>0</v>
      </c>
      <c r="F1217" s="57">
        <f t="shared" si="141"/>
        <v>0</v>
      </c>
      <c r="G1217" s="57">
        <f t="shared" si="142"/>
        <v>0</v>
      </c>
      <c r="H1217" s="68">
        <v>2023</v>
      </c>
      <c r="I1217" s="68" t="s">
        <v>44</v>
      </c>
      <c r="J1217" s="68" t="s">
        <v>69</v>
      </c>
      <c r="K1217" s="74">
        <v>2.4045999999999998E-2</v>
      </c>
      <c r="L1217" s="68">
        <v>4</v>
      </c>
    </row>
    <row r="1218" spans="1:12" x14ac:dyDescent="0.25">
      <c r="A1218" s="53" t="str">
        <f t="shared" ref="A1218:A1261" si="143">CONCATENATE(H1218,I1218,J1218)</f>
        <v>2023MayPhilippine Peso</v>
      </c>
      <c r="B1218" s="57">
        <f t="shared" ref="B1218:B1281" si="144">IF($N$8=A1218,1,0)</f>
        <v>0</v>
      </c>
      <c r="C1218" s="57">
        <f t="shared" si="138"/>
        <v>0</v>
      </c>
      <c r="D1218" s="57">
        <f t="shared" si="139"/>
        <v>0</v>
      </c>
      <c r="E1218" s="57">
        <f t="shared" si="140"/>
        <v>0</v>
      </c>
      <c r="F1218" s="57">
        <f t="shared" si="141"/>
        <v>0</v>
      </c>
      <c r="G1218" s="57">
        <f t="shared" si="142"/>
        <v>0</v>
      </c>
      <c r="H1218" s="68">
        <v>2023</v>
      </c>
      <c r="I1218" s="68" t="s">
        <v>48</v>
      </c>
      <c r="J1218" s="68" t="s">
        <v>69</v>
      </c>
      <c r="K1218" s="74">
        <v>2.4083E-2</v>
      </c>
      <c r="L1218" s="68">
        <v>5</v>
      </c>
    </row>
    <row r="1219" spans="1:12" x14ac:dyDescent="0.25">
      <c r="A1219" s="53" t="str">
        <f t="shared" si="143"/>
        <v>2023JunPhilippine Peso</v>
      </c>
      <c r="B1219" s="57">
        <f t="shared" si="144"/>
        <v>0</v>
      </c>
      <c r="C1219" s="57">
        <f t="shared" si="138"/>
        <v>0</v>
      </c>
      <c r="D1219" s="57">
        <f t="shared" si="139"/>
        <v>0</v>
      </c>
      <c r="E1219" s="57">
        <f t="shared" si="140"/>
        <v>0</v>
      </c>
      <c r="F1219" s="57">
        <f t="shared" si="141"/>
        <v>0</v>
      </c>
      <c r="G1219" s="57">
        <f t="shared" si="142"/>
        <v>0</v>
      </c>
      <c r="H1219" s="68">
        <v>2023</v>
      </c>
      <c r="I1219" s="68" t="s">
        <v>52</v>
      </c>
      <c r="J1219" s="68" t="s">
        <v>69</v>
      </c>
      <c r="K1219" s="74">
        <v>2.4500999999999998E-2</v>
      </c>
      <c r="L1219" s="68">
        <v>6</v>
      </c>
    </row>
    <row r="1220" spans="1:12" x14ac:dyDescent="0.25">
      <c r="A1220" s="53" t="str">
        <f t="shared" si="143"/>
        <v>2023JulPhilippine Peso</v>
      </c>
      <c r="B1220" s="57">
        <f t="shared" si="144"/>
        <v>0</v>
      </c>
      <c r="C1220" s="57">
        <f t="shared" ref="C1220:C1283" si="145">IF(A1220=$N$10,1,0)</f>
        <v>0</v>
      </c>
      <c r="D1220" s="57">
        <f t="shared" ref="D1220:D1283" si="146">SUM(B1220:C1220)</f>
        <v>0</v>
      </c>
      <c r="E1220" s="57">
        <f t="shared" ref="E1220:E1283" si="147">IF(SUM(D1220,E1219)=1,1,0)</f>
        <v>0</v>
      </c>
      <c r="F1220" s="57">
        <f t="shared" ref="F1220:F1283" si="148">MAX(D1220:E1220)</f>
        <v>0</v>
      </c>
      <c r="G1220" s="57">
        <f t="shared" ref="G1220:G1283" si="149">IF(AND(F1220=1,F1219=1),G1219+F1220,F1220)</f>
        <v>0</v>
      </c>
      <c r="H1220" s="68">
        <v>2023</v>
      </c>
      <c r="I1220" s="68" t="s">
        <v>56</v>
      </c>
      <c r="J1220" s="68" t="s">
        <v>69</v>
      </c>
      <c r="K1220" s="74">
        <v>2.4298E-2</v>
      </c>
      <c r="L1220" s="68">
        <v>7</v>
      </c>
    </row>
    <row r="1221" spans="1:12" x14ac:dyDescent="0.25">
      <c r="A1221" s="53" t="str">
        <f t="shared" si="143"/>
        <v>2023AugPhilippine Peso</v>
      </c>
      <c r="B1221" s="57">
        <f t="shared" si="144"/>
        <v>0</v>
      </c>
      <c r="C1221" s="57">
        <f t="shared" si="145"/>
        <v>0</v>
      </c>
      <c r="D1221" s="57">
        <f t="shared" si="146"/>
        <v>0</v>
      </c>
      <c r="E1221" s="57">
        <f t="shared" si="147"/>
        <v>0</v>
      </c>
      <c r="F1221" s="57">
        <f t="shared" si="148"/>
        <v>0</v>
      </c>
      <c r="G1221" s="57">
        <f t="shared" si="149"/>
        <v>0</v>
      </c>
      <c r="H1221" s="68">
        <v>2023</v>
      </c>
      <c r="I1221" s="68" t="s">
        <v>58</v>
      </c>
      <c r="J1221" s="68" t="s">
        <v>69</v>
      </c>
      <c r="K1221" s="74">
        <v>2.3799000000000001E-2</v>
      </c>
      <c r="L1221" s="68">
        <v>8</v>
      </c>
    </row>
    <row r="1222" spans="1:12" x14ac:dyDescent="0.25">
      <c r="A1222" s="53" t="str">
        <f t="shared" si="143"/>
        <v>2023SepPhilippine Peso</v>
      </c>
      <c r="B1222" s="57">
        <f t="shared" si="144"/>
        <v>0</v>
      </c>
      <c r="C1222" s="57">
        <f t="shared" si="145"/>
        <v>0</v>
      </c>
      <c r="D1222" s="57">
        <f t="shared" si="146"/>
        <v>0</v>
      </c>
      <c r="E1222" s="57">
        <f t="shared" si="147"/>
        <v>0</v>
      </c>
      <c r="F1222" s="57">
        <f t="shared" si="148"/>
        <v>0</v>
      </c>
      <c r="G1222" s="57">
        <f t="shared" si="149"/>
        <v>0</v>
      </c>
      <c r="H1222" s="68">
        <v>2023</v>
      </c>
      <c r="I1222" s="68" t="s">
        <v>60</v>
      </c>
      <c r="J1222" s="68" t="s">
        <v>69</v>
      </c>
      <c r="K1222" s="74">
        <v>2.4060999999999999E-2</v>
      </c>
      <c r="L1222" s="68">
        <v>9</v>
      </c>
    </row>
    <row r="1223" spans="1:12" x14ac:dyDescent="0.25">
      <c r="A1223" s="53" t="str">
        <f t="shared" si="143"/>
        <v>2023OctPhilippine Peso</v>
      </c>
      <c r="B1223" s="57">
        <f t="shared" si="144"/>
        <v>0</v>
      </c>
      <c r="C1223" s="57">
        <f t="shared" si="145"/>
        <v>0</v>
      </c>
      <c r="D1223" s="57">
        <f t="shared" si="146"/>
        <v>0</v>
      </c>
      <c r="E1223" s="57">
        <f t="shared" si="147"/>
        <v>0</v>
      </c>
      <c r="F1223" s="57">
        <f t="shared" si="148"/>
        <v>0</v>
      </c>
      <c r="G1223" s="57">
        <f t="shared" si="149"/>
        <v>0</v>
      </c>
      <c r="H1223" s="68">
        <v>2023</v>
      </c>
      <c r="I1223" s="68" t="s">
        <v>62</v>
      </c>
      <c r="J1223" s="68" t="s">
        <v>69</v>
      </c>
      <c r="K1223" s="74">
        <v>2.4051999999999997E-2</v>
      </c>
      <c r="L1223" s="68">
        <v>10</v>
      </c>
    </row>
    <row r="1224" spans="1:12" x14ac:dyDescent="0.25">
      <c r="A1224" s="53" t="str">
        <f t="shared" si="143"/>
        <v>2023NovPhilippine Peso</v>
      </c>
      <c r="B1224" s="57">
        <f t="shared" si="144"/>
        <v>0</v>
      </c>
      <c r="C1224" s="57">
        <f t="shared" si="145"/>
        <v>0</v>
      </c>
      <c r="D1224" s="57">
        <f t="shared" si="146"/>
        <v>0</v>
      </c>
      <c r="E1224" s="57">
        <f t="shared" si="147"/>
        <v>0</v>
      </c>
      <c r="F1224" s="57">
        <f t="shared" si="148"/>
        <v>0</v>
      </c>
      <c r="G1224" s="57">
        <f t="shared" si="149"/>
        <v>0</v>
      </c>
      <c r="H1224" s="68">
        <v>2023</v>
      </c>
      <c r="I1224" s="68" t="s">
        <v>65</v>
      </c>
      <c r="J1224" s="68" t="s">
        <v>69</v>
      </c>
      <c r="K1224" s="74">
        <v>2.4011000000000001E-2</v>
      </c>
      <c r="L1224" s="68">
        <v>11</v>
      </c>
    </row>
    <row r="1225" spans="1:12" x14ac:dyDescent="0.25">
      <c r="A1225" s="53" t="str">
        <f t="shared" si="143"/>
        <v>2023DecPhilippine Peso</v>
      </c>
      <c r="B1225" s="57">
        <f t="shared" si="144"/>
        <v>0</v>
      </c>
      <c r="C1225" s="57">
        <f t="shared" si="145"/>
        <v>0</v>
      </c>
      <c r="D1225" s="57">
        <f t="shared" si="146"/>
        <v>0</v>
      </c>
      <c r="E1225" s="57">
        <f t="shared" si="147"/>
        <v>0</v>
      </c>
      <c r="F1225" s="57">
        <f t="shared" si="148"/>
        <v>0</v>
      </c>
      <c r="G1225" s="57">
        <f t="shared" si="149"/>
        <v>0</v>
      </c>
      <c r="H1225" s="68">
        <v>2023</v>
      </c>
      <c r="I1225" s="68" t="s">
        <v>11</v>
      </c>
      <c r="J1225" s="68" t="s">
        <v>69</v>
      </c>
      <c r="K1225" s="74">
        <v>2.3772999999999999E-2</v>
      </c>
      <c r="L1225" s="68">
        <v>12</v>
      </c>
    </row>
    <row r="1226" spans="1:12" x14ac:dyDescent="0.25">
      <c r="A1226" s="53" t="str">
        <f t="shared" si="143"/>
        <v>2024JanPhilippine Peso</v>
      </c>
      <c r="B1226" s="57">
        <f t="shared" si="144"/>
        <v>0</v>
      </c>
      <c r="C1226" s="57">
        <f t="shared" si="145"/>
        <v>0</v>
      </c>
      <c r="D1226" s="57">
        <f t="shared" si="146"/>
        <v>0</v>
      </c>
      <c r="E1226" s="57">
        <f t="shared" si="147"/>
        <v>0</v>
      </c>
      <c r="F1226" s="57">
        <f t="shared" si="148"/>
        <v>0</v>
      </c>
      <c r="G1226" s="57">
        <f t="shared" si="149"/>
        <v>0</v>
      </c>
      <c r="H1226" s="68">
        <v>2024</v>
      </c>
      <c r="I1226" s="68" t="s">
        <v>8</v>
      </c>
      <c r="J1226" s="68" t="s">
        <v>69</v>
      </c>
      <c r="K1226" s="70">
        <v>2.3791000000000003E-2</v>
      </c>
      <c r="L1226" s="68">
        <v>1</v>
      </c>
    </row>
    <row r="1227" spans="1:12" x14ac:dyDescent="0.25">
      <c r="A1227" s="53" t="str">
        <f t="shared" si="143"/>
        <v>2024FebPhilippine Peso</v>
      </c>
      <c r="B1227" s="57">
        <f t="shared" si="144"/>
        <v>0</v>
      </c>
      <c r="C1227" s="57">
        <f t="shared" si="145"/>
        <v>0</v>
      </c>
      <c r="D1227" s="57">
        <f t="shared" si="146"/>
        <v>0</v>
      </c>
      <c r="E1227" s="57">
        <f t="shared" si="147"/>
        <v>0</v>
      </c>
      <c r="F1227" s="57">
        <f t="shared" si="148"/>
        <v>0</v>
      </c>
      <c r="G1227" s="57">
        <f t="shared" si="149"/>
        <v>0</v>
      </c>
      <c r="H1227" s="68">
        <v>2024</v>
      </c>
      <c r="I1227" s="68" t="s">
        <v>36</v>
      </c>
      <c r="J1227" s="68" t="s">
        <v>69</v>
      </c>
      <c r="K1227" s="70">
        <v>2.3947E-2</v>
      </c>
      <c r="L1227" s="68">
        <v>2</v>
      </c>
    </row>
    <row r="1228" spans="1:12" x14ac:dyDescent="0.25">
      <c r="A1228" s="53" t="str">
        <f t="shared" si="143"/>
        <v>2024MarPhilippine Peso</v>
      </c>
      <c r="B1228" s="57">
        <f t="shared" si="144"/>
        <v>0</v>
      </c>
      <c r="C1228" s="57">
        <f t="shared" si="145"/>
        <v>0</v>
      </c>
      <c r="D1228" s="57">
        <f t="shared" si="146"/>
        <v>0</v>
      </c>
      <c r="E1228" s="57">
        <f t="shared" si="147"/>
        <v>0</v>
      </c>
      <c r="F1228" s="57">
        <f t="shared" si="148"/>
        <v>0</v>
      </c>
      <c r="G1228" s="57">
        <f t="shared" si="149"/>
        <v>0</v>
      </c>
      <c r="H1228" s="68">
        <v>2024</v>
      </c>
      <c r="I1228" s="68" t="s">
        <v>40</v>
      </c>
      <c r="J1228" s="68" t="s">
        <v>69</v>
      </c>
      <c r="K1228" s="70">
        <v>2.3952000000000001E-2</v>
      </c>
      <c r="L1228" s="68">
        <v>3</v>
      </c>
    </row>
    <row r="1229" spans="1:12" x14ac:dyDescent="0.25">
      <c r="A1229" s="53" t="str">
        <f t="shared" si="143"/>
        <v>2024AprPhilippine Peso</v>
      </c>
      <c r="B1229" s="57">
        <f t="shared" si="144"/>
        <v>0</v>
      </c>
      <c r="C1229" s="57">
        <f t="shared" si="145"/>
        <v>0</v>
      </c>
      <c r="D1229" s="57">
        <f t="shared" si="146"/>
        <v>0</v>
      </c>
      <c r="E1229" s="57">
        <f t="shared" si="147"/>
        <v>0</v>
      </c>
      <c r="F1229" s="57">
        <f t="shared" si="148"/>
        <v>0</v>
      </c>
      <c r="G1229" s="57">
        <f t="shared" si="149"/>
        <v>0</v>
      </c>
      <c r="H1229" s="68">
        <v>2024</v>
      </c>
      <c r="I1229" s="68" t="s">
        <v>44</v>
      </c>
      <c r="J1229" s="68" t="s">
        <v>69</v>
      </c>
      <c r="K1229" s="70">
        <v>2.3654999999999999E-2</v>
      </c>
      <c r="L1229" s="68">
        <v>4</v>
      </c>
    </row>
    <row r="1230" spans="1:12" x14ac:dyDescent="0.25">
      <c r="A1230" s="53" t="str">
        <f t="shared" si="143"/>
        <v>2024MayPhilippine Peso</v>
      </c>
      <c r="B1230" s="57">
        <f t="shared" si="144"/>
        <v>0</v>
      </c>
      <c r="C1230" s="57">
        <f t="shared" si="145"/>
        <v>0</v>
      </c>
      <c r="D1230" s="57">
        <f t="shared" si="146"/>
        <v>0</v>
      </c>
      <c r="E1230" s="57">
        <f t="shared" si="147"/>
        <v>0</v>
      </c>
      <c r="F1230" s="57">
        <f t="shared" si="148"/>
        <v>0</v>
      </c>
      <c r="G1230" s="57">
        <f t="shared" si="149"/>
        <v>0</v>
      </c>
      <c r="H1230" s="68">
        <v>2024</v>
      </c>
      <c r="I1230" s="68" t="s">
        <v>48</v>
      </c>
      <c r="J1230" s="68" t="s">
        <v>69</v>
      </c>
      <c r="K1230" s="70">
        <v>2.3077999999999998E-2</v>
      </c>
      <c r="L1230" s="68">
        <v>5</v>
      </c>
    </row>
    <row r="1231" spans="1:12" x14ac:dyDescent="0.25">
      <c r="A1231" s="53" t="str">
        <f t="shared" si="143"/>
        <v>2024JunPhilippine Peso</v>
      </c>
      <c r="B1231" s="57">
        <f t="shared" si="144"/>
        <v>0</v>
      </c>
      <c r="C1231" s="57">
        <f t="shared" si="145"/>
        <v>0</v>
      </c>
      <c r="D1231" s="57">
        <f t="shared" si="146"/>
        <v>0</v>
      </c>
      <c r="E1231" s="57">
        <f t="shared" si="147"/>
        <v>0</v>
      </c>
      <c r="F1231" s="57">
        <f t="shared" si="148"/>
        <v>0</v>
      </c>
      <c r="G1231" s="57">
        <f t="shared" si="149"/>
        <v>0</v>
      </c>
      <c r="H1231" s="68">
        <v>2024</v>
      </c>
      <c r="I1231" s="68" t="s">
        <v>52</v>
      </c>
      <c r="J1231" s="68" t="s">
        <v>69</v>
      </c>
      <c r="K1231" s="70">
        <v>2.3156E-2</v>
      </c>
      <c r="L1231" s="68">
        <v>6</v>
      </c>
    </row>
    <row r="1232" spans="1:12" x14ac:dyDescent="0.25">
      <c r="A1232" s="53" t="str">
        <f t="shared" si="143"/>
        <v>2024JulPhilippine Peso</v>
      </c>
      <c r="B1232" s="57">
        <f t="shared" si="144"/>
        <v>0</v>
      </c>
      <c r="C1232" s="57">
        <f t="shared" si="145"/>
        <v>0</v>
      </c>
      <c r="D1232" s="57">
        <f t="shared" si="146"/>
        <v>0</v>
      </c>
      <c r="E1232" s="57">
        <f t="shared" si="147"/>
        <v>0</v>
      </c>
      <c r="F1232" s="57">
        <f t="shared" si="148"/>
        <v>0</v>
      </c>
      <c r="G1232" s="57">
        <f t="shared" si="149"/>
        <v>0</v>
      </c>
      <c r="H1232" s="68">
        <v>2024</v>
      </c>
      <c r="I1232" s="68" t="s">
        <v>56</v>
      </c>
      <c r="J1232" s="68" t="s">
        <v>69</v>
      </c>
      <c r="K1232" s="70">
        <v>2.2955999999999997E-2</v>
      </c>
      <c r="L1232" s="68">
        <v>7</v>
      </c>
    </row>
    <row r="1233" spans="1:12" x14ac:dyDescent="0.25">
      <c r="A1233" s="53" t="str">
        <f t="shared" si="143"/>
        <v>2024AugPhilippine Peso</v>
      </c>
      <c r="B1233" s="57">
        <f t="shared" si="144"/>
        <v>0</v>
      </c>
      <c r="C1233" s="57">
        <f t="shared" si="145"/>
        <v>0</v>
      </c>
      <c r="D1233" s="57">
        <f t="shared" si="146"/>
        <v>0</v>
      </c>
      <c r="E1233" s="57">
        <f t="shared" si="147"/>
        <v>0</v>
      </c>
      <c r="F1233" s="57">
        <f t="shared" si="148"/>
        <v>0</v>
      </c>
      <c r="G1233" s="57">
        <f t="shared" si="149"/>
        <v>0</v>
      </c>
      <c r="H1233" s="68">
        <v>2024</v>
      </c>
      <c r="I1233" s="68" t="s">
        <v>58</v>
      </c>
      <c r="J1233" s="68" t="s">
        <v>69</v>
      </c>
      <c r="K1233" s="70">
        <v>2.3189000000000001E-2</v>
      </c>
      <c r="L1233" s="68">
        <v>8</v>
      </c>
    </row>
    <row r="1234" spans="1:12" x14ac:dyDescent="0.25">
      <c r="A1234" s="53" t="str">
        <f t="shared" si="143"/>
        <v>2024SepPhilippine Peso</v>
      </c>
      <c r="B1234" s="57">
        <f t="shared" si="144"/>
        <v>0</v>
      </c>
      <c r="C1234" s="57">
        <f t="shared" si="145"/>
        <v>0</v>
      </c>
      <c r="D1234" s="57">
        <f t="shared" si="146"/>
        <v>0</v>
      </c>
      <c r="E1234" s="57">
        <f t="shared" si="147"/>
        <v>0</v>
      </c>
      <c r="F1234" s="57">
        <f t="shared" si="148"/>
        <v>0</v>
      </c>
      <c r="G1234" s="57">
        <f t="shared" si="149"/>
        <v>0</v>
      </c>
      <c r="H1234" s="68">
        <v>2024</v>
      </c>
      <c r="I1234" s="68" t="s">
        <v>60</v>
      </c>
      <c r="J1234" s="68" t="s">
        <v>69</v>
      </c>
      <c r="K1234" s="70">
        <v>2.2890000000000001E-2</v>
      </c>
      <c r="L1234" s="68">
        <v>9</v>
      </c>
    </row>
    <row r="1235" spans="1:12" x14ac:dyDescent="0.25">
      <c r="A1235" s="53" t="str">
        <f t="shared" si="143"/>
        <v>2024OctPhilippine Peso</v>
      </c>
      <c r="B1235" s="57">
        <f t="shared" si="144"/>
        <v>0</v>
      </c>
      <c r="C1235" s="57">
        <f t="shared" si="145"/>
        <v>0</v>
      </c>
      <c r="D1235" s="57">
        <f t="shared" si="146"/>
        <v>0</v>
      </c>
      <c r="E1235" s="57">
        <f t="shared" si="147"/>
        <v>0</v>
      </c>
      <c r="F1235" s="57">
        <f t="shared" si="148"/>
        <v>0</v>
      </c>
      <c r="G1235" s="57">
        <f t="shared" si="149"/>
        <v>0</v>
      </c>
      <c r="H1235" s="68">
        <v>2024</v>
      </c>
      <c r="I1235" s="68" t="s">
        <v>62</v>
      </c>
      <c r="J1235" s="68" t="s">
        <v>69</v>
      </c>
      <c r="K1235" s="70">
        <v>2.2717999999999999E-2</v>
      </c>
      <c r="L1235" s="68">
        <v>10</v>
      </c>
    </row>
    <row r="1236" spans="1:12" x14ac:dyDescent="0.25">
      <c r="A1236" s="53" t="str">
        <f t="shared" si="143"/>
        <v>2024NovPhilippine Peso</v>
      </c>
      <c r="B1236" s="57">
        <f t="shared" si="144"/>
        <v>0</v>
      </c>
      <c r="C1236" s="57">
        <f t="shared" si="145"/>
        <v>0</v>
      </c>
      <c r="D1236" s="57">
        <f t="shared" si="146"/>
        <v>0</v>
      </c>
      <c r="E1236" s="57">
        <f t="shared" si="147"/>
        <v>0</v>
      </c>
      <c r="F1236" s="57">
        <f t="shared" si="148"/>
        <v>0</v>
      </c>
      <c r="G1236" s="57">
        <f t="shared" si="149"/>
        <v>0</v>
      </c>
      <c r="H1236" s="68">
        <v>2024</v>
      </c>
      <c r="I1236" s="68" t="s">
        <v>65</v>
      </c>
      <c r="J1236" s="68" t="s">
        <v>69</v>
      </c>
      <c r="K1236" s="70">
        <v>2.2869999999999998E-2</v>
      </c>
      <c r="L1236" s="68">
        <v>11</v>
      </c>
    </row>
    <row r="1237" spans="1:12" x14ac:dyDescent="0.25">
      <c r="A1237" s="53" t="str">
        <f t="shared" si="143"/>
        <v>2024DecPhilippine Peso</v>
      </c>
      <c r="B1237" s="57">
        <f t="shared" si="144"/>
        <v>0</v>
      </c>
      <c r="C1237" s="57">
        <f t="shared" si="145"/>
        <v>0</v>
      </c>
      <c r="D1237" s="57">
        <f t="shared" si="146"/>
        <v>0</v>
      </c>
      <c r="E1237" s="57">
        <f t="shared" si="147"/>
        <v>0</v>
      </c>
      <c r="F1237" s="57">
        <f t="shared" si="148"/>
        <v>0</v>
      </c>
      <c r="G1237" s="57">
        <f t="shared" si="149"/>
        <v>0</v>
      </c>
      <c r="H1237" s="68">
        <v>2024</v>
      </c>
      <c r="I1237" s="68" t="s">
        <v>11</v>
      </c>
      <c r="J1237" s="68" t="s">
        <v>69</v>
      </c>
      <c r="K1237" s="70">
        <v>2.3521999999999998E-2</v>
      </c>
      <c r="L1237" s="68">
        <v>12</v>
      </c>
    </row>
    <row r="1238" spans="1:12" x14ac:dyDescent="0.25">
      <c r="A1238" s="53" t="str">
        <f t="shared" si="143"/>
        <v>2025JanPhilippine Peso</v>
      </c>
      <c r="B1238" s="57">
        <f t="shared" si="144"/>
        <v>0</v>
      </c>
      <c r="C1238" s="57">
        <f t="shared" si="145"/>
        <v>0</v>
      </c>
      <c r="D1238" s="57">
        <f t="shared" si="146"/>
        <v>0</v>
      </c>
      <c r="E1238" s="57">
        <f t="shared" si="147"/>
        <v>0</v>
      </c>
      <c r="F1238" s="57">
        <f t="shared" si="148"/>
        <v>0</v>
      </c>
      <c r="G1238" s="57">
        <f t="shared" si="149"/>
        <v>0</v>
      </c>
      <c r="H1238" s="68">
        <v>2025</v>
      </c>
      <c r="I1238" s="68" t="s">
        <v>8</v>
      </c>
      <c r="J1238" s="68" t="s">
        <v>69</v>
      </c>
      <c r="K1238" s="70">
        <v>2.3224999999999999E-2</v>
      </c>
      <c r="L1238" s="68">
        <v>1</v>
      </c>
    </row>
    <row r="1239" spans="1:12" x14ac:dyDescent="0.25">
      <c r="A1239" s="53" t="str">
        <f t="shared" si="143"/>
        <v>2025FebPhilippine Peso</v>
      </c>
      <c r="B1239" s="57">
        <f t="shared" si="144"/>
        <v>0</v>
      </c>
      <c r="C1239" s="57">
        <f t="shared" si="145"/>
        <v>0</v>
      </c>
      <c r="D1239" s="57">
        <f t="shared" si="146"/>
        <v>0</v>
      </c>
      <c r="E1239" s="57">
        <f t="shared" si="147"/>
        <v>0</v>
      </c>
      <c r="F1239" s="57">
        <f t="shared" si="148"/>
        <v>0</v>
      </c>
      <c r="G1239" s="57">
        <f t="shared" si="149"/>
        <v>0</v>
      </c>
      <c r="H1239" s="68">
        <v>2025</v>
      </c>
      <c r="I1239" s="68" t="s">
        <v>36</v>
      </c>
      <c r="J1239" s="68" t="s">
        <v>69</v>
      </c>
      <c r="K1239" s="70">
        <v>2.3267000000000003E-2</v>
      </c>
      <c r="L1239" s="68">
        <v>2</v>
      </c>
    </row>
    <row r="1240" spans="1:12" x14ac:dyDescent="0.25">
      <c r="A1240" s="53" t="str">
        <f t="shared" si="143"/>
        <v>2025MarPhilippine Peso</v>
      </c>
      <c r="B1240" s="57">
        <f t="shared" si="144"/>
        <v>0</v>
      </c>
      <c r="C1240" s="57">
        <f t="shared" si="145"/>
        <v>0</v>
      </c>
      <c r="D1240" s="57">
        <f t="shared" si="146"/>
        <v>0</v>
      </c>
      <c r="E1240" s="57">
        <f t="shared" si="147"/>
        <v>0</v>
      </c>
      <c r="F1240" s="57">
        <f t="shared" si="148"/>
        <v>0</v>
      </c>
      <c r="G1240" s="57">
        <f t="shared" si="149"/>
        <v>0</v>
      </c>
      <c r="H1240" s="68">
        <v>2025</v>
      </c>
      <c r="I1240" s="68" t="s">
        <v>40</v>
      </c>
      <c r="J1240" s="68" t="s">
        <v>69</v>
      </c>
      <c r="K1240" s="70">
        <v>2.3363999999999999E-2</v>
      </c>
      <c r="L1240" s="68">
        <v>3</v>
      </c>
    </row>
    <row r="1241" spans="1:12" x14ac:dyDescent="0.25">
      <c r="A1241" s="53" t="str">
        <f t="shared" si="143"/>
        <v>2025AprPhilippine Peso</v>
      </c>
      <c r="B1241" s="57">
        <f t="shared" si="144"/>
        <v>0</v>
      </c>
      <c r="C1241" s="57">
        <f t="shared" si="145"/>
        <v>0</v>
      </c>
      <c r="D1241" s="57">
        <f t="shared" si="146"/>
        <v>0</v>
      </c>
      <c r="E1241" s="57">
        <f t="shared" si="147"/>
        <v>0</v>
      </c>
      <c r="F1241" s="57">
        <f t="shared" si="148"/>
        <v>0</v>
      </c>
      <c r="G1241" s="57">
        <f t="shared" si="149"/>
        <v>0</v>
      </c>
      <c r="H1241" s="68">
        <v>2025</v>
      </c>
      <c r="I1241" s="68" t="s">
        <v>44</v>
      </c>
      <c r="J1241" s="68" t="s">
        <v>69</v>
      </c>
      <c r="K1241" s="70">
        <v>2.3408999999999999E-2</v>
      </c>
      <c r="L1241" s="68">
        <v>4</v>
      </c>
    </row>
    <row r="1242" spans="1:12" x14ac:dyDescent="0.25">
      <c r="A1242" s="53" t="str">
        <f t="shared" si="143"/>
        <v>2025MayPhilippine Peso</v>
      </c>
      <c r="B1242" s="57">
        <f t="shared" si="144"/>
        <v>0</v>
      </c>
      <c r="C1242" s="57">
        <f t="shared" si="145"/>
        <v>0</v>
      </c>
      <c r="D1242" s="57">
        <f t="shared" si="146"/>
        <v>0</v>
      </c>
      <c r="E1242" s="57">
        <f t="shared" si="147"/>
        <v>0</v>
      </c>
      <c r="F1242" s="57">
        <f t="shared" si="148"/>
        <v>0</v>
      </c>
      <c r="G1242" s="57">
        <f t="shared" si="149"/>
        <v>0</v>
      </c>
      <c r="H1242" s="68">
        <v>2025</v>
      </c>
      <c r="I1242" s="68" t="s">
        <v>48</v>
      </c>
      <c r="J1242" s="68" t="s">
        <v>69</v>
      </c>
      <c r="K1242" s="70">
        <v>2.3182999999999999E-2</v>
      </c>
      <c r="L1242" s="68">
        <v>5</v>
      </c>
    </row>
    <row r="1243" spans="1:12" x14ac:dyDescent="0.25">
      <c r="A1243" s="53" t="str">
        <f t="shared" si="143"/>
        <v>2025JunPhilippine Peso</v>
      </c>
      <c r="B1243" s="57">
        <f t="shared" si="144"/>
        <v>0</v>
      </c>
      <c r="C1243" s="57">
        <f t="shared" si="145"/>
        <v>0</v>
      </c>
      <c r="D1243" s="57">
        <f t="shared" si="146"/>
        <v>0</v>
      </c>
      <c r="E1243" s="57">
        <f t="shared" si="147"/>
        <v>0</v>
      </c>
      <c r="F1243" s="57">
        <f t="shared" si="148"/>
        <v>0</v>
      </c>
      <c r="G1243" s="57">
        <f t="shared" si="149"/>
        <v>0</v>
      </c>
      <c r="H1243" s="68">
        <v>2025</v>
      </c>
      <c r="I1243" s="68" t="s">
        <v>52</v>
      </c>
      <c r="J1243" s="68" t="s">
        <v>69</v>
      </c>
      <c r="K1243" s="70">
        <v>2.2646000000000003E-2</v>
      </c>
      <c r="L1243" s="68">
        <v>6</v>
      </c>
    </row>
    <row r="1244" spans="1:12" x14ac:dyDescent="0.25">
      <c r="A1244" s="53" t="str">
        <f t="shared" si="143"/>
        <v>2025JulPhilippine Peso</v>
      </c>
      <c r="B1244" s="57">
        <f t="shared" si="144"/>
        <v>0</v>
      </c>
      <c r="C1244" s="57">
        <f t="shared" si="145"/>
        <v>0</v>
      </c>
      <c r="D1244" s="57">
        <f t="shared" si="146"/>
        <v>0</v>
      </c>
      <c r="E1244" s="57">
        <f t="shared" si="147"/>
        <v>0</v>
      </c>
      <c r="F1244" s="57">
        <f t="shared" si="148"/>
        <v>0</v>
      </c>
      <c r="G1244" s="57">
        <f t="shared" si="149"/>
        <v>0</v>
      </c>
      <c r="H1244" s="68">
        <v>2025</v>
      </c>
      <c r="I1244" s="68" t="s">
        <v>56</v>
      </c>
      <c r="J1244" s="68" t="s">
        <v>69</v>
      </c>
      <c r="K1244" s="70">
        <v>2.2189E-2</v>
      </c>
      <c r="L1244" s="68">
        <v>7</v>
      </c>
    </row>
    <row r="1245" spans="1:12" x14ac:dyDescent="0.25">
      <c r="A1245" s="53" t="str">
        <f t="shared" si="143"/>
        <v>2025AugPhilippine Peso</v>
      </c>
      <c r="B1245" s="57">
        <f t="shared" si="144"/>
        <v>0</v>
      </c>
      <c r="C1245" s="57">
        <f t="shared" si="145"/>
        <v>0</v>
      </c>
      <c r="D1245" s="57">
        <f t="shared" si="146"/>
        <v>0</v>
      </c>
      <c r="E1245" s="57">
        <f t="shared" si="147"/>
        <v>0</v>
      </c>
      <c r="F1245" s="57">
        <f t="shared" si="148"/>
        <v>0</v>
      </c>
      <c r="G1245" s="57">
        <f t="shared" si="149"/>
        <v>0</v>
      </c>
      <c r="H1245" s="68">
        <v>2025</v>
      </c>
      <c r="I1245" s="68" t="s">
        <v>58</v>
      </c>
      <c r="J1245" s="68" t="s">
        <v>69</v>
      </c>
      <c r="K1245" s="70">
        <v>2.2498000000000001E-2</v>
      </c>
      <c r="L1245" s="68">
        <v>8</v>
      </c>
    </row>
    <row r="1246" spans="1:12" x14ac:dyDescent="0.25">
      <c r="A1246" s="53" t="str">
        <f t="shared" si="143"/>
        <v>2025SepPhilippine Peso</v>
      </c>
      <c r="B1246" s="57">
        <f t="shared" si="144"/>
        <v>0</v>
      </c>
      <c r="C1246" s="57">
        <f t="shared" si="145"/>
        <v>0</v>
      </c>
      <c r="D1246" s="57">
        <f t="shared" si="146"/>
        <v>0</v>
      </c>
      <c r="E1246" s="57">
        <f t="shared" si="147"/>
        <v>0</v>
      </c>
      <c r="F1246" s="57">
        <f t="shared" si="148"/>
        <v>0</v>
      </c>
      <c r="G1246" s="57">
        <f t="shared" si="149"/>
        <v>0</v>
      </c>
      <c r="H1246" s="68">
        <v>2025</v>
      </c>
      <c r="I1246" s="68" t="s">
        <v>60</v>
      </c>
      <c r="J1246" s="68" t="s">
        <v>69</v>
      </c>
      <c r="K1246" s="70">
        <v>2.2161E-2</v>
      </c>
      <c r="L1246" s="68">
        <v>9</v>
      </c>
    </row>
    <row r="1247" spans="1:12" x14ac:dyDescent="0.25">
      <c r="A1247" s="53" t="str">
        <f t="shared" si="143"/>
        <v>2025OctPhilippine Peso</v>
      </c>
      <c r="B1247" s="57">
        <f t="shared" si="144"/>
        <v>0</v>
      </c>
      <c r="C1247" s="57">
        <f t="shared" si="145"/>
        <v>0</v>
      </c>
      <c r="D1247" s="57">
        <f t="shared" si="146"/>
        <v>0</v>
      </c>
      <c r="E1247" s="57">
        <f t="shared" si="147"/>
        <v>0</v>
      </c>
      <c r="F1247" s="57">
        <f t="shared" si="148"/>
        <v>0</v>
      </c>
      <c r="G1247" s="57">
        <f t="shared" si="149"/>
        <v>0</v>
      </c>
      <c r="H1247" s="68">
        <v>2025</v>
      </c>
      <c r="I1247" s="68" t="s">
        <v>62</v>
      </c>
      <c r="J1247" s="68" t="s">
        <v>69</v>
      </c>
      <c r="K1247" s="70">
        <v>2.2086999999999999E-2</v>
      </c>
      <c r="L1247" s="68">
        <v>10</v>
      </c>
    </row>
    <row r="1248" spans="1:12" x14ac:dyDescent="0.25">
      <c r="A1248" s="53" t="str">
        <f t="shared" si="143"/>
        <v>2025NovPhilippine Peso</v>
      </c>
      <c r="B1248" s="57">
        <f t="shared" si="144"/>
        <v>0</v>
      </c>
      <c r="C1248" s="57">
        <f t="shared" si="145"/>
        <v>0</v>
      </c>
      <c r="D1248" s="57">
        <f t="shared" si="146"/>
        <v>0</v>
      </c>
      <c r="E1248" s="57">
        <f t="shared" si="147"/>
        <v>0</v>
      </c>
      <c r="F1248" s="57">
        <f t="shared" si="148"/>
        <v>0</v>
      </c>
      <c r="G1248" s="57">
        <f t="shared" si="149"/>
        <v>0</v>
      </c>
      <c r="H1248" s="68">
        <v>2025</v>
      </c>
      <c r="I1248" s="68" t="s">
        <v>65</v>
      </c>
      <c r="J1248" s="68" t="s">
        <v>69</v>
      </c>
      <c r="K1248" s="70">
        <v>2.2067E-2</v>
      </c>
      <c r="L1248" s="68">
        <v>11</v>
      </c>
    </row>
    <row r="1249" spans="1:12" x14ac:dyDescent="0.25">
      <c r="A1249" s="53" t="str">
        <f t="shared" si="143"/>
        <v>2025DecPhilippine Peso</v>
      </c>
      <c r="B1249" s="57">
        <f t="shared" si="144"/>
        <v>0</v>
      </c>
      <c r="C1249" s="57">
        <f t="shared" si="145"/>
        <v>0</v>
      </c>
      <c r="D1249" s="57">
        <f t="shared" si="146"/>
        <v>0</v>
      </c>
      <c r="E1249" s="57">
        <f t="shared" si="147"/>
        <v>0</v>
      </c>
      <c r="F1249" s="57">
        <f t="shared" si="148"/>
        <v>0</v>
      </c>
      <c r="G1249" s="57">
        <f t="shared" si="149"/>
        <v>0</v>
      </c>
      <c r="H1249" s="68">
        <v>2025</v>
      </c>
      <c r="I1249" s="68" t="s">
        <v>11</v>
      </c>
      <c r="J1249" s="68" t="s">
        <v>69</v>
      </c>
      <c r="K1249" s="70">
        <v>2.1810999999999997E-2</v>
      </c>
      <c r="L1249" s="68">
        <v>12</v>
      </c>
    </row>
    <row r="1250" spans="1:12" x14ac:dyDescent="0.25">
      <c r="A1250" s="53" t="str">
        <f t="shared" si="143"/>
        <v>2018JanPound Sterling</v>
      </c>
      <c r="B1250" s="57">
        <f t="shared" si="144"/>
        <v>0</v>
      </c>
      <c r="C1250" s="57">
        <f t="shared" si="145"/>
        <v>0</v>
      </c>
      <c r="D1250" s="57">
        <f t="shared" si="146"/>
        <v>0</v>
      </c>
      <c r="E1250" s="57">
        <f t="shared" si="147"/>
        <v>0</v>
      </c>
      <c r="F1250" s="57">
        <f t="shared" si="148"/>
        <v>0</v>
      </c>
      <c r="G1250" s="57">
        <f t="shared" si="149"/>
        <v>0</v>
      </c>
      <c r="H1250" s="68">
        <v>2018</v>
      </c>
      <c r="I1250" s="68" t="s">
        <v>8</v>
      </c>
      <c r="J1250" s="68" t="s">
        <v>71</v>
      </c>
      <c r="K1250" s="74">
        <v>1.8566</v>
      </c>
      <c r="L1250" s="68">
        <v>1</v>
      </c>
    </row>
    <row r="1251" spans="1:12" x14ac:dyDescent="0.25">
      <c r="A1251" s="53" t="str">
        <f t="shared" si="143"/>
        <v>2018FebPound Sterling</v>
      </c>
      <c r="B1251" s="57">
        <f t="shared" si="144"/>
        <v>0</v>
      </c>
      <c r="C1251" s="57">
        <f t="shared" si="145"/>
        <v>0</v>
      </c>
      <c r="D1251" s="57">
        <f t="shared" si="146"/>
        <v>0</v>
      </c>
      <c r="E1251" s="57">
        <f t="shared" si="147"/>
        <v>0</v>
      </c>
      <c r="F1251" s="57">
        <f t="shared" si="148"/>
        <v>0</v>
      </c>
      <c r="G1251" s="57">
        <f t="shared" si="149"/>
        <v>0</v>
      </c>
      <c r="H1251" s="68">
        <v>2018</v>
      </c>
      <c r="I1251" s="68" t="s">
        <v>36</v>
      </c>
      <c r="J1251" s="68" t="s">
        <v>71</v>
      </c>
      <c r="K1251" s="74">
        <v>1.843</v>
      </c>
      <c r="L1251" s="68">
        <v>2</v>
      </c>
    </row>
    <row r="1252" spans="1:12" x14ac:dyDescent="0.25">
      <c r="A1252" s="53" t="str">
        <f t="shared" si="143"/>
        <v>2018MarPound Sterling</v>
      </c>
      <c r="B1252" s="57">
        <f t="shared" si="144"/>
        <v>0</v>
      </c>
      <c r="C1252" s="57">
        <f t="shared" si="145"/>
        <v>0</v>
      </c>
      <c r="D1252" s="57">
        <f t="shared" si="146"/>
        <v>0</v>
      </c>
      <c r="E1252" s="57">
        <f t="shared" si="147"/>
        <v>0</v>
      </c>
      <c r="F1252" s="57">
        <f t="shared" si="148"/>
        <v>0</v>
      </c>
      <c r="G1252" s="57">
        <f t="shared" si="149"/>
        <v>0</v>
      </c>
      <c r="H1252" s="68">
        <v>2018</v>
      </c>
      <c r="I1252" s="68" t="s">
        <v>40</v>
      </c>
      <c r="J1252" s="68" t="s">
        <v>71</v>
      </c>
      <c r="K1252" s="74">
        <v>1.847</v>
      </c>
      <c r="L1252" s="68">
        <v>3</v>
      </c>
    </row>
    <row r="1253" spans="1:12" x14ac:dyDescent="0.25">
      <c r="A1253" s="53" t="str">
        <f t="shared" si="143"/>
        <v>2018AprPound Sterling</v>
      </c>
      <c r="B1253" s="57">
        <f t="shared" si="144"/>
        <v>0</v>
      </c>
      <c r="C1253" s="57">
        <f t="shared" si="145"/>
        <v>0</v>
      </c>
      <c r="D1253" s="57">
        <f t="shared" si="146"/>
        <v>0</v>
      </c>
      <c r="E1253" s="57">
        <f t="shared" si="147"/>
        <v>0</v>
      </c>
      <c r="F1253" s="57">
        <f t="shared" si="148"/>
        <v>0</v>
      </c>
      <c r="G1253" s="57">
        <f t="shared" si="149"/>
        <v>0</v>
      </c>
      <c r="H1253" s="68">
        <v>2018</v>
      </c>
      <c r="I1253" s="68" t="s">
        <v>44</v>
      </c>
      <c r="J1253" s="68" t="s">
        <v>71</v>
      </c>
      <c r="K1253" s="74">
        <v>1.8243</v>
      </c>
      <c r="L1253" s="68">
        <v>4</v>
      </c>
    </row>
    <row r="1254" spans="1:12" x14ac:dyDescent="0.25">
      <c r="A1254" s="53" t="str">
        <f t="shared" si="143"/>
        <v>2018MayPound Sterling</v>
      </c>
      <c r="B1254" s="57">
        <f t="shared" si="144"/>
        <v>0</v>
      </c>
      <c r="C1254" s="57">
        <f t="shared" si="145"/>
        <v>0</v>
      </c>
      <c r="D1254" s="57">
        <f t="shared" si="146"/>
        <v>0</v>
      </c>
      <c r="E1254" s="57">
        <f t="shared" si="147"/>
        <v>0</v>
      </c>
      <c r="F1254" s="57">
        <f t="shared" si="148"/>
        <v>0</v>
      </c>
      <c r="G1254" s="57">
        <f t="shared" si="149"/>
        <v>0</v>
      </c>
      <c r="H1254" s="68">
        <v>2018</v>
      </c>
      <c r="I1254" s="68" t="s">
        <v>48</v>
      </c>
      <c r="J1254" s="68" t="s">
        <v>71</v>
      </c>
      <c r="K1254" s="70">
        <v>1.7806999999999999</v>
      </c>
      <c r="L1254" s="68">
        <v>5</v>
      </c>
    </row>
    <row r="1255" spans="1:12" x14ac:dyDescent="0.25">
      <c r="A1255" s="53" t="str">
        <f t="shared" si="143"/>
        <v>2018JunPound Sterling</v>
      </c>
      <c r="B1255" s="57">
        <f t="shared" si="144"/>
        <v>0</v>
      </c>
      <c r="C1255" s="57">
        <f t="shared" si="145"/>
        <v>0</v>
      </c>
      <c r="D1255" s="57">
        <f t="shared" si="146"/>
        <v>0</v>
      </c>
      <c r="E1255" s="57">
        <f t="shared" si="147"/>
        <v>0</v>
      </c>
      <c r="F1255" s="57">
        <f t="shared" si="148"/>
        <v>0</v>
      </c>
      <c r="G1255" s="57">
        <f t="shared" si="149"/>
        <v>0</v>
      </c>
      <c r="H1255" s="68">
        <v>2018</v>
      </c>
      <c r="I1255" s="68" t="s">
        <v>52</v>
      </c>
      <c r="J1255" s="68" t="s">
        <v>71</v>
      </c>
      <c r="K1255" s="74">
        <v>1.7902</v>
      </c>
      <c r="L1255" s="68">
        <v>6</v>
      </c>
    </row>
    <row r="1256" spans="1:12" x14ac:dyDescent="0.25">
      <c r="A1256" s="53" t="str">
        <f t="shared" si="143"/>
        <v>2018JulPound Sterling</v>
      </c>
      <c r="B1256" s="57">
        <f t="shared" si="144"/>
        <v>0</v>
      </c>
      <c r="C1256" s="57">
        <f t="shared" si="145"/>
        <v>0</v>
      </c>
      <c r="D1256" s="57">
        <f t="shared" si="146"/>
        <v>0</v>
      </c>
      <c r="E1256" s="57">
        <f t="shared" si="147"/>
        <v>0</v>
      </c>
      <c r="F1256" s="57">
        <f t="shared" si="148"/>
        <v>0</v>
      </c>
      <c r="G1256" s="57">
        <f t="shared" si="149"/>
        <v>0</v>
      </c>
      <c r="H1256" s="68">
        <v>2018</v>
      </c>
      <c r="I1256" s="68" t="s">
        <v>56</v>
      </c>
      <c r="J1256" s="68" t="s">
        <v>71</v>
      </c>
      <c r="K1256" s="70">
        <v>1.7871999999999999</v>
      </c>
      <c r="L1256" s="68">
        <v>7</v>
      </c>
    </row>
    <row r="1257" spans="1:12" x14ac:dyDescent="0.25">
      <c r="A1257" s="53" t="str">
        <f t="shared" si="143"/>
        <v>2018AugPound Sterling</v>
      </c>
      <c r="B1257" s="57">
        <f t="shared" si="144"/>
        <v>0</v>
      </c>
      <c r="C1257" s="57">
        <f t="shared" si="145"/>
        <v>0</v>
      </c>
      <c r="D1257" s="57">
        <f t="shared" si="146"/>
        <v>0</v>
      </c>
      <c r="E1257" s="57">
        <f t="shared" si="147"/>
        <v>0</v>
      </c>
      <c r="F1257" s="57">
        <f t="shared" si="148"/>
        <v>0</v>
      </c>
      <c r="G1257" s="57">
        <f t="shared" si="149"/>
        <v>0</v>
      </c>
      <c r="H1257" s="68">
        <v>2018</v>
      </c>
      <c r="I1257" s="68" t="s">
        <v>58</v>
      </c>
      <c r="J1257" s="68" t="s">
        <v>71</v>
      </c>
      <c r="K1257" s="70">
        <v>1.7799</v>
      </c>
      <c r="L1257" s="68">
        <v>8</v>
      </c>
    </row>
    <row r="1258" spans="1:12" x14ac:dyDescent="0.25">
      <c r="A1258" s="53" t="str">
        <f t="shared" si="143"/>
        <v>2018SepPound Sterling</v>
      </c>
      <c r="B1258" s="57">
        <f t="shared" si="144"/>
        <v>0</v>
      </c>
      <c r="C1258" s="57">
        <f t="shared" si="145"/>
        <v>0</v>
      </c>
      <c r="D1258" s="57">
        <f t="shared" si="146"/>
        <v>0</v>
      </c>
      <c r="E1258" s="57">
        <f t="shared" si="147"/>
        <v>0</v>
      </c>
      <c r="F1258" s="57">
        <f t="shared" si="148"/>
        <v>0</v>
      </c>
      <c r="G1258" s="57">
        <f t="shared" si="149"/>
        <v>0</v>
      </c>
      <c r="H1258" s="68">
        <v>2018</v>
      </c>
      <c r="I1258" s="68" t="s">
        <v>60</v>
      </c>
      <c r="J1258" s="68" t="s">
        <v>71</v>
      </c>
      <c r="K1258" s="70">
        <v>1.7879</v>
      </c>
      <c r="L1258" s="68">
        <v>9</v>
      </c>
    </row>
    <row r="1259" spans="1:12" x14ac:dyDescent="0.25">
      <c r="A1259" s="53" t="str">
        <f t="shared" si="143"/>
        <v>2018OctPound Sterling</v>
      </c>
      <c r="B1259" s="57">
        <f t="shared" si="144"/>
        <v>0</v>
      </c>
      <c r="C1259" s="57">
        <f t="shared" si="145"/>
        <v>0</v>
      </c>
      <c r="D1259" s="57">
        <f t="shared" si="146"/>
        <v>0</v>
      </c>
      <c r="E1259" s="57">
        <f t="shared" si="147"/>
        <v>0</v>
      </c>
      <c r="F1259" s="57">
        <f t="shared" si="148"/>
        <v>0</v>
      </c>
      <c r="G1259" s="57">
        <f t="shared" si="149"/>
        <v>0</v>
      </c>
      <c r="H1259" s="68">
        <v>2018</v>
      </c>
      <c r="I1259" s="68" t="s">
        <v>62</v>
      </c>
      <c r="J1259" s="68" t="s">
        <v>71</v>
      </c>
      <c r="K1259" s="70">
        <v>1.7616000000000001</v>
      </c>
      <c r="L1259" s="68">
        <v>10</v>
      </c>
    </row>
    <row r="1260" spans="1:12" x14ac:dyDescent="0.25">
      <c r="A1260" s="53" t="str">
        <f t="shared" si="143"/>
        <v>2018NovPound Sterling</v>
      </c>
      <c r="B1260" s="57">
        <f t="shared" si="144"/>
        <v>0</v>
      </c>
      <c r="C1260" s="57">
        <f t="shared" si="145"/>
        <v>0</v>
      </c>
      <c r="D1260" s="57">
        <f t="shared" si="146"/>
        <v>0</v>
      </c>
      <c r="E1260" s="57">
        <f t="shared" si="147"/>
        <v>0</v>
      </c>
      <c r="F1260" s="57">
        <f t="shared" si="148"/>
        <v>0</v>
      </c>
      <c r="G1260" s="57">
        <f t="shared" si="149"/>
        <v>0</v>
      </c>
      <c r="H1260" s="68">
        <v>2018</v>
      </c>
      <c r="I1260" s="68" t="s">
        <v>65</v>
      </c>
      <c r="J1260" s="68" t="s">
        <v>71</v>
      </c>
      <c r="K1260" s="70">
        <v>1.7513000000000001</v>
      </c>
      <c r="L1260" s="68">
        <v>11</v>
      </c>
    </row>
    <row r="1261" spans="1:12" x14ac:dyDescent="0.25">
      <c r="A1261" s="53" t="str">
        <f t="shared" si="143"/>
        <v>2018DecPound Sterling</v>
      </c>
      <c r="B1261" s="57">
        <f t="shared" si="144"/>
        <v>0</v>
      </c>
      <c r="C1261" s="57">
        <f t="shared" si="145"/>
        <v>0</v>
      </c>
      <c r="D1261" s="57">
        <f t="shared" si="146"/>
        <v>0</v>
      </c>
      <c r="E1261" s="57">
        <f t="shared" si="147"/>
        <v>0</v>
      </c>
      <c r="F1261" s="57">
        <f t="shared" si="148"/>
        <v>0</v>
      </c>
      <c r="G1261" s="57">
        <f t="shared" si="149"/>
        <v>0</v>
      </c>
      <c r="H1261" s="68">
        <v>2018</v>
      </c>
      <c r="I1261" s="68" t="s">
        <v>11</v>
      </c>
      <c r="J1261" s="68" t="s">
        <v>71</v>
      </c>
      <c r="K1261" s="70">
        <v>1.7318</v>
      </c>
      <c r="L1261" s="68">
        <v>12</v>
      </c>
    </row>
    <row r="1262" spans="1:12" x14ac:dyDescent="0.25">
      <c r="A1262" s="53" t="str">
        <f t="shared" ref="A1262:A1325" si="150">CONCATENATE(H1262,I1262,J1262)</f>
        <v>2019JanPound Sterling</v>
      </c>
      <c r="B1262" s="57">
        <f t="shared" si="144"/>
        <v>0</v>
      </c>
      <c r="C1262" s="57">
        <f t="shared" si="145"/>
        <v>0</v>
      </c>
      <c r="D1262" s="57">
        <f t="shared" si="146"/>
        <v>0</v>
      </c>
      <c r="E1262" s="57">
        <f t="shared" si="147"/>
        <v>0</v>
      </c>
      <c r="F1262" s="57">
        <f t="shared" si="148"/>
        <v>0</v>
      </c>
      <c r="G1262" s="57">
        <f t="shared" si="149"/>
        <v>0</v>
      </c>
      <c r="H1262" s="68">
        <v>2019</v>
      </c>
      <c r="I1262" s="68" t="s">
        <v>8</v>
      </c>
      <c r="J1262" s="68" t="s">
        <v>71</v>
      </c>
      <c r="K1262" s="75">
        <v>1.7681</v>
      </c>
      <c r="L1262" s="68">
        <v>1</v>
      </c>
    </row>
    <row r="1263" spans="1:12" x14ac:dyDescent="0.25">
      <c r="A1263" s="53" t="str">
        <f t="shared" si="150"/>
        <v>2019FebPound Sterling</v>
      </c>
      <c r="B1263" s="57">
        <f t="shared" si="144"/>
        <v>0</v>
      </c>
      <c r="C1263" s="57">
        <f t="shared" si="145"/>
        <v>0</v>
      </c>
      <c r="D1263" s="57">
        <f t="shared" si="146"/>
        <v>0</v>
      </c>
      <c r="E1263" s="57">
        <f t="shared" si="147"/>
        <v>0</v>
      </c>
      <c r="F1263" s="57">
        <f t="shared" si="148"/>
        <v>0</v>
      </c>
      <c r="G1263" s="57">
        <f t="shared" si="149"/>
        <v>0</v>
      </c>
      <c r="H1263" s="68">
        <v>2019</v>
      </c>
      <c r="I1263" s="68" t="s">
        <v>36</v>
      </c>
      <c r="J1263" s="68" t="s">
        <v>71</v>
      </c>
      <c r="K1263" s="75">
        <v>1.7934000000000001</v>
      </c>
      <c r="L1263" s="68">
        <v>2</v>
      </c>
    </row>
    <row r="1264" spans="1:12" x14ac:dyDescent="0.25">
      <c r="A1264" s="53" t="str">
        <f t="shared" si="150"/>
        <v>2019MarPound Sterling</v>
      </c>
      <c r="B1264" s="57">
        <f t="shared" si="144"/>
        <v>0</v>
      </c>
      <c r="C1264" s="57">
        <f t="shared" si="145"/>
        <v>0</v>
      </c>
      <c r="D1264" s="57">
        <f t="shared" si="146"/>
        <v>0</v>
      </c>
      <c r="E1264" s="57">
        <f t="shared" si="147"/>
        <v>0</v>
      </c>
      <c r="F1264" s="57">
        <f t="shared" si="148"/>
        <v>0</v>
      </c>
      <c r="G1264" s="57">
        <f t="shared" si="149"/>
        <v>0</v>
      </c>
      <c r="H1264" s="68">
        <v>2019</v>
      </c>
      <c r="I1264" s="68" t="s">
        <v>40</v>
      </c>
      <c r="J1264" s="68" t="s">
        <v>71</v>
      </c>
      <c r="K1264" s="75">
        <v>1.7714000000000001</v>
      </c>
      <c r="L1264" s="68">
        <v>3</v>
      </c>
    </row>
    <row r="1265" spans="1:12" x14ac:dyDescent="0.25">
      <c r="A1265" s="53" t="str">
        <f t="shared" si="150"/>
        <v>2019AprPound Sterling</v>
      </c>
      <c r="B1265" s="57">
        <f t="shared" si="144"/>
        <v>0</v>
      </c>
      <c r="C1265" s="57">
        <f t="shared" si="145"/>
        <v>0</v>
      </c>
      <c r="D1265" s="57">
        <f t="shared" si="146"/>
        <v>0</v>
      </c>
      <c r="E1265" s="57">
        <f t="shared" si="147"/>
        <v>0</v>
      </c>
      <c r="F1265" s="57">
        <f t="shared" si="148"/>
        <v>0</v>
      </c>
      <c r="G1265" s="57">
        <f t="shared" si="149"/>
        <v>0</v>
      </c>
      <c r="H1265" s="68">
        <v>2019</v>
      </c>
      <c r="I1265" s="68" t="s">
        <v>44</v>
      </c>
      <c r="J1265" s="68" t="s">
        <v>71</v>
      </c>
      <c r="K1265" s="75">
        <v>1.7625999999999999</v>
      </c>
      <c r="L1265" s="68">
        <v>4</v>
      </c>
    </row>
    <row r="1266" spans="1:12" x14ac:dyDescent="0.25">
      <c r="A1266" s="53" t="str">
        <f t="shared" si="150"/>
        <v>2019MayPound Sterling</v>
      </c>
      <c r="B1266" s="57">
        <f t="shared" si="144"/>
        <v>0</v>
      </c>
      <c r="C1266" s="57">
        <f t="shared" si="145"/>
        <v>0</v>
      </c>
      <c r="D1266" s="57">
        <f t="shared" si="146"/>
        <v>0</v>
      </c>
      <c r="E1266" s="57">
        <f t="shared" si="147"/>
        <v>0</v>
      </c>
      <c r="F1266" s="57">
        <f t="shared" si="148"/>
        <v>0</v>
      </c>
      <c r="G1266" s="57">
        <f t="shared" si="149"/>
        <v>0</v>
      </c>
      <c r="H1266" s="68">
        <v>2019</v>
      </c>
      <c r="I1266" s="68" t="s">
        <v>48</v>
      </c>
      <c r="J1266" s="68" t="s">
        <v>71</v>
      </c>
      <c r="K1266" s="75">
        <v>1.7388999999999999</v>
      </c>
      <c r="L1266" s="68">
        <v>5</v>
      </c>
    </row>
    <row r="1267" spans="1:12" x14ac:dyDescent="0.25">
      <c r="A1267" s="53" t="str">
        <f t="shared" si="150"/>
        <v>2019JunPound Sterling</v>
      </c>
      <c r="B1267" s="57">
        <f t="shared" si="144"/>
        <v>0</v>
      </c>
      <c r="C1267" s="57">
        <f t="shared" si="145"/>
        <v>0</v>
      </c>
      <c r="D1267" s="57">
        <f t="shared" si="146"/>
        <v>0</v>
      </c>
      <c r="E1267" s="57">
        <f t="shared" si="147"/>
        <v>0</v>
      </c>
      <c r="F1267" s="57">
        <f t="shared" si="148"/>
        <v>0</v>
      </c>
      <c r="G1267" s="57">
        <f t="shared" si="149"/>
        <v>0</v>
      </c>
      <c r="H1267" s="68">
        <v>2019</v>
      </c>
      <c r="I1267" s="68" t="s">
        <v>52</v>
      </c>
      <c r="J1267" s="68" t="s">
        <v>71</v>
      </c>
      <c r="K1267" s="75">
        <v>1.7152000000000001</v>
      </c>
      <c r="L1267" s="68">
        <v>6</v>
      </c>
    </row>
    <row r="1268" spans="1:12" x14ac:dyDescent="0.25">
      <c r="A1268" s="53" t="str">
        <f t="shared" si="150"/>
        <v>2019JulPound Sterling</v>
      </c>
      <c r="B1268" s="57">
        <f t="shared" si="144"/>
        <v>0</v>
      </c>
      <c r="C1268" s="57">
        <f t="shared" si="145"/>
        <v>0</v>
      </c>
      <c r="D1268" s="57">
        <f t="shared" si="146"/>
        <v>0</v>
      </c>
      <c r="E1268" s="57">
        <f t="shared" si="147"/>
        <v>0</v>
      </c>
      <c r="F1268" s="57">
        <f t="shared" si="148"/>
        <v>0</v>
      </c>
      <c r="G1268" s="57">
        <f t="shared" si="149"/>
        <v>0</v>
      </c>
      <c r="H1268" s="68">
        <v>2019</v>
      </c>
      <c r="I1268" s="68" t="s">
        <v>56</v>
      </c>
      <c r="J1268" s="68" t="s">
        <v>71</v>
      </c>
      <c r="K1268" s="74">
        <v>1.6641999999999999</v>
      </c>
      <c r="L1268" s="68">
        <v>7</v>
      </c>
    </row>
    <row r="1269" spans="1:12" x14ac:dyDescent="0.25">
      <c r="A1269" s="53" t="str">
        <f t="shared" si="150"/>
        <v>2019AugPound Sterling</v>
      </c>
      <c r="B1269" s="57">
        <f t="shared" si="144"/>
        <v>0</v>
      </c>
      <c r="C1269" s="57">
        <f t="shared" si="145"/>
        <v>0</v>
      </c>
      <c r="D1269" s="57">
        <f t="shared" si="146"/>
        <v>0</v>
      </c>
      <c r="E1269" s="57">
        <f t="shared" si="147"/>
        <v>0</v>
      </c>
      <c r="F1269" s="57">
        <f t="shared" si="148"/>
        <v>0</v>
      </c>
      <c r="G1269" s="57">
        <f t="shared" si="149"/>
        <v>0</v>
      </c>
      <c r="H1269" s="68">
        <v>2019</v>
      </c>
      <c r="I1269" s="68" t="s">
        <v>58</v>
      </c>
      <c r="J1269" s="68" t="s">
        <v>71</v>
      </c>
      <c r="K1269" s="74">
        <v>1.6909000000000001</v>
      </c>
      <c r="L1269" s="68">
        <v>8</v>
      </c>
    </row>
    <row r="1270" spans="1:12" x14ac:dyDescent="0.25">
      <c r="A1270" s="53" t="str">
        <f t="shared" si="150"/>
        <v>2019SepPound Sterling</v>
      </c>
      <c r="B1270" s="57">
        <f t="shared" si="144"/>
        <v>0</v>
      </c>
      <c r="C1270" s="57">
        <f t="shared" si="145"/>
        <v>0</v>
      </c>
      <c r="D1270" s="57">
        <f t="shared" si="146"/>
        <v>0</v>
      </c>
      <c r="E1270" s="57">
        <f t="shared" si="147"/>
        <v>0</v>
      </c>
      <c r="F1270" s="57">
        <f t="shared" si="148"/>
        <v>0</v>
      </c>
      <c r="G1270" s="57">
        <f t="shared" si="149"/>
        <v>0</v>
      </c>
      <c r="H1270" s="68">
        <v>2019</v>
      </c>
      <c r="I1270" s="68" t="s">
        <v>60</v>
      </c>
      <c r="J1270" s="68" t="s">
        <v>71</v>
      </c>
      <c r="K1270" s="74">
        <v>1.6971000000000001</v>
      </c>
      <c r="L1270" s="68">
        <v>9</v>
      </c>
    </row>
    <row r="1271" spans="1:12" x14ac:dyDescent="0.25">
      <c r="A1271" s="53" t="str">
        <f t="shared" si="150"/>
        <v>2019OctPound Sterling</v>
      </c>
      <c r="B1271" s="57">
        <f t="shared" si="144"/>
        <v>0</v>
      </c>
      <c r="C1271" s="57">
        <f t="shared" si="145"/>
        <v>0</v>
      </c>
      <c r="D1271" s="57">
        <f t="shared" si="146"/>
        <v>0</v>
      </c>
      <c r="E1271" s="57">
        <f t="shared" si="147"/>
        <v>0</v>
      </c>
      <c r="F1271" s="57">
        <f t="shared" si="148"/>
        <v>0</v>
      </c>
      <c r="G1271" s="57">
        <f t="shared" si="149"/>
        <v>0</v>
      </c>
      <c r="H1271" s="68">
        <v>2019</v>
      </c>
      <c r="I1271" s="68" t="s">
        <v>62</v>
      </c>
      <c r="J1271" s="68" t="s">
        <v>71</v>
      </c>
      <c r="K1271" s="74">
        <v>1.7593000000000001</v>
      </c>
      <c r="L1271" s="68">
        <v>10</v>
      </c>
    </row>
    <row r="1272" spans="1:12" x14ac:dyDescent="0.25">
      <c r="A1272" s="53" t="str">
        <f t="shared" si="150"/>
        <v>2019NovPound Sterling</v>
      </c>
      <c r="B1272" s="57">
        <f t="shared" si="144"/>
        <v>0</v>
      </c>
      <c r="C1272" s="57">
        <f t="shared" si="145"/>
        <v>0</v>
      </c>
      <c r="D1272" s="57">
        <f t="shared" si="146"/>
        <v>0</v>
      </c>
      <c r="E1272" s="57">
        <f t="shared" si="147"/>
        <v>0</v>
      </c>
      <c r="F1272" s="57">
        <f t="shared" si="148"/>
        <v>0</v>
      </c>
      <c r="G1272" s="57">
        <f t="shared" si="149"/>
        <v>0</v>
      </c>
      <c r="H1272" s="68">
        <v>2019</v>
      </c>
      <c r="I1272" s="68" t="s">
        <v>65</v>
      </c>
      <c r="J1272" s="68" t="s">
        <v>71</v>
      </c>
      <c r="K1272" s="74">
        <v>1.7638</v>
      </c>
      <c r="L1272" s="68">
        <v>11</v>
      </c>
    </row>
    <row r="1273" spans="1:12" x14ac:dyDescent="0.25">
      <c r="A1273" s="53" t="str">
        <f t="shared" si="150"/>
        <v>2019DecPound Sterling</v>
      </c>
      <c r="B1273" s="57">
        <f t="shared" si="144"/>
        <v>0</v>
      </c>
      <c r="C1273" s="57">
        <f t="shared" si="145"/>
        <v>0</v>
      </c>
      <c r="D1273" s="57">
        <f t="shared" si="146"/>
        <v>0</v>
      </c>
      <c r="E1273" s="57">
        <f t="shared" si="147"/>
        <v>0</v>
      </c>
      <c r="F1273" s="57">
        <f t="shared" si="148"/>
        <v>0</v>
      </c>
      <c r="G1273" s="57">
        <f t="shared" si="149"/>
        <v>0</v>
      </c>
      <c r="H1273" s="68">
        <v>2019</v>
      </c>
      <c r="I1273" s="68" t="s">
        <v>11</v>
      </c>
      <c r="J1273" s="68" t="s">
        <v>71</v>
      </c>
      <c r="K1273" s="74">
        <v>1.7685999999999999</v>
      </c>
      <c r="L1273" s="68">
        <v>12</v>
      </c>
    </row>
    <row r="1274" spans="1:12" x14ac:dyDescent="0.25">
      <c r="A1274" s="53" t="str">
        <f t="shared" si="150"/>
        <v>2020JanPound Sterling</v>
      </c>
      <c r="B1274" s="57">
        <f t="shared" si="144"/>
        <v>0</v>
      </c>
      <c r="C1274" s="57">
        <f t="shared" si="145"/>
        <v>0</v>
      </c>
      <c r="D1274" s="57">
        <f t="shared" si="146"/>
        <v>0</v>
      </c>
      <c r="E1274" s="57">
        <f t="shared" si="147"/>
        <v>0</v>
      </c>
      <c r="F1274" s="57">
        <f t="shared" si="148"/>
        <v>0</v>
      </c>
      <c r="G1274" s="57">
        <f t="shared" si="149"/>
        <v>0</v>
      </c>
      <c r="H1274" s="68">
        <v>2020</v>
      </c>
      <c r="I1274" s="68" t="s">
        <v>8</v>
      </c>
      <c r="J1274" s="68" t="s">
        <v>71</v>
      </c>
      <c r="K1274" s="74">
        <v>1.7833000000000001</v>
      </c>
      <c r="L1274" s="68">
        <v>1</v>
      </c>
    </row>
    <row r="1275" spans="1:12" x14ac:dyDescent="0.25">
      <c r="A1275" s="53" t="str">
        <f t="shared" si="150"/>
        <v>2020FebPound Sterling</v>
      </c>
      <c r="B1275" s="57">
        <f t="shared" si="144"/>
        <v>0</v>
      </c>
      <c r="C1275" s="57">
        <f t="shared" si="145"/>
        <v>0</v>
      </c>
      <c r="D1275" s="57">
        <f t="shared" si="146"/>
        <v>0</v>
      </c>
      <c r="E1275" s="57">
        <f t="shared" si="147"/>
        <v>0</v>
      </c>
      <c r="F1275" s="57">
        <f t="shared" si="148"/>
        <v>0</v>
      </c>
      <c r="G1275" s="57">
        <f t="shared" si="149"/>
        <v>0</v>
      </c>
      <c r="H1275" s="68">
        <v>2020</v>
      </c>
      <c r="I1275" s="68" t="s">
        <v>36</v>
      </c>
      <c r="J1275" s="68" t="s">
        <v>71</v>
      </c>
      <c r="K1275" s="74">
        <v>1.7992999999999999</v>
      </c>
      <c r="L1275" s="68">
        <v>2</v>
      </c>
    </row>
    <row r="1276" spans="1:12" x14ac:dyDescent="0.25">
      <c r="A1276" s="53" t="str">
        <f t="shared" si="150"/>
        <v>2020MarPound Sterling</v>
      </c>
      <c r="B1276" s="57">
        <f t="shared" si="144"/>
        <v>0</v>
      </c>
      <c r="C1276" s="57">
        <f t="shared" si="145"/>
        <v>0</v>
      </c>
      <c r="D1276" s="57">
        <f t="shared" si="146"/>
        <v>0</v>
      </c>
      <c r="E1276" s="57">
        <f t="shared" si="147"/>
        <v>0</v>
      </c>
      <c r="F1276" s="57">
        <f t="shared" si="148"/>
        <v>0</v>
      </c>
      <c r="G1276" s="57">
        <f t="shared" si="149"/>
        <v>0</v>
      </c>
      <c r="H1276" s="68">
        <v>2020</v>
      </c>
      <c r="I1276" s="68" t="s">
        <v>40</v>
      </c>
      <c r="J1276" s="68" t="s">
        <v>71</v>
      </c>
      <c r="K1276" s="74">
        <v>1.7583</v>
      </c>
      <c r="L1276" s="68">
        <v>3</v>
      </c>
    </row>
    <row r="1277" spans="1:12" x14ac:dyDescent="0.25">
      <c r="A1277" s="53" t="str">
        <f t="shared" si="150"/>
        <v>2020AprPound Sterling</v>
      </c>
      <c r="B1277" s="57">
        <f t="shared" si="144"/>
        <v>0</v>
      </c>
      <c r="C1277" s="57">
        <f t="shared" si="145"/>
        <v>0</v>
      </c>
      <c r="D1277" s="57">
        <f t="shared" si="146"/>
        <v>0</v>
      </c>
      <c r="E1277" s="57">
        <f t="shared" si="147"/>
        <v>0</v>
      </c>
      <c r="F1277" s="57">
        <f t="shared" si="148"/>
        <v>0</v>
      </c>
      <c r="G1277" s="57">
        <f t="shared" si="149"/>
        <v>0</v>
      </c>
      <c r="H1277" s="68">
        <v>2020</v>
      </c>
      <c r="I1277" s="68" t="s">
        <v>44</v>
      </c>
      <c r="J1277" s="68" t="s">
        <v>71</v>
      </c>
      <c r="K1277" s="74">
        <v>1.7581</v>
      </c>
      <c r="L1277" s="68">
        <v>4</v>
      </c>
    </row>
    <row r="1278" spans="1:12" x14ac:dyDescent="0.25">
      <c r="A1278" s="53" t="str">
        <f t="shared" si="150"/>
        <v>2020MayPound Sterling</v>
      </c>
      <c r="B1278" s="57">
        <f t="shared" si="144"/>
        <v>0</v>
      </c>
      <c r="C1278" s="57">
        <f t="shared" si="145"/>
        <v>0</v>
      </c>
      <c r="D1278" s="57">
        <f t="shared" si="146"/>
        <v>0</v>
      </c>
      <c r="E1278" s="57">
        <f t="shared" si="147"/>
        <v>0</v>
      </c>
      <c r="F1278" s="57">
        <f t="shared" si="148"/>
        <v>0</v>
      </c>
      <c r="G1278" s="57">
        <f t="shared" si="149"/>
        <v>0</v>
      </c>
      <c r="H1278" s="68">
        <v>2020</v>
      </c>
      <c r="I1278" s="68" t="s">
        <v>48</v>
      </c>
      <c r="J1278" s="68" t="s">
        <v>71</v>
      </c>
      <c r="K1278" s="74">
        <v>1.7436</v>
      </c>
      <c r="L1278" s="68">
        <v>5</v>
      </c>
    </row>
    <row r="1279" spans="1:12" x14ac:dyDescent="0.25">
      <c r="A1279" s="53" t="str">
        <f t="shared" si="150"/>
        <v>2020JunPound Sterling</v>
      </c>
      <c r="B1279" s="57">
        <f t="shared" si="144"/>
        <v>0</v>
      </c>
      <c r="C1279" s="57">
        <f t="shared" si="145"/>
        <v>0</v>
      </c>
      <c r="D1279" s="57">
        <f t="shared" si="146"/>
        <v>0</v>
      </c>
      <c r="E1279" s="57">
        <f t="shared" si="147"/>
        <v>0</v>
      </c>
      <c r="F1279" s="57">
        <f t="shared" si="148"/>
        <v>0</v>
      </c>
      <c r="G1279" s="57">
        <f t="shared" si="149"/>
        <v>0</v>
      </c>
      <c r="H1279" s="68">
        <v>2020</v>
      </c>
      <c r="I1279" s="68" t="s">
        <v>52</v>
      </c>
      <c r="J1279" s="68" t="s">
        <v>71</v>
      </c>
      <c r="K1279" s="74">
        <v>1.7142999999999999</v>
      </c>
      <c r="L1279" s="68">
        <v>6</v>
      </c>
    </row>
    <row r="1280" spans="1:12" x14ac:dyDescent="0.25">
      <c r="A1280" s="53" t="str">
        <f t="shared" si="150"/>
        <v>2020JulPound Sterling</v>
      </c>
      <c r="B1280" s="57">
        <f t="shared" si="144"/>
        <v>0</v>
      </c>
      <c r="C1280" s="57">
        <f t="shared" si="145"/>
        <v>0</v>
      </c>
      <c r="D1280" s="57">
        <f t="shared" si="146"/>
        <v>0</v>
      </c>
      <c r="E1280" s="57">
        <f t="shared" si="147"/>
        <v>0</v>
      </c>
      <c r="F1280" s="57">
        <f t="shared" si="148"/>
        <v>0</v>
      </c>
      <c r="G1280" s="57">
        <f t="shared" si="149"/>
        <v>0</v>
      </c>
      <c r="H1280" s="68">
        <v>2020</v>
      </c>
      <c r="I1280" s="68" t="s">
        <v>56</v>
      </c>
      <c r="J1280" s="68" t="s">
        <v>71</v>
      </c>
      <c r="K1280" s="74">
        <v>1.7856000000000001</v>
      </c>
      <c r="L1280" s="68">
        <v>7</v>
      </c>
    </row>
    <row r="1281" spans="1:12" x14ac:dyDescent="0.25">
      <c r="A1281" s="53" t="str">
        <f t="shared" si="150"/>
        <v>2020AugPound Sterling</v>
      </c>
      <c r="B1281" s="57">
        <f t="shared" si="144"/>
        <v>0</v>
      </c>
      <c r="C1281" s="57">
        <f t="shared" si="145"/>
        <v>0</v>
      </c>
      <c r="D1281" s="57">
        <f t="shared" si="146"/>
        <v>0</v>
      </c>
      <c r="E1281" s="57">
        <f t="shared" si="147"/>
        <v>0</v>
      </c>
      <c r="F1281" s="57">
        <f t="shared" si="148"/>
        <v>0</v>
      </c>
      <c r="G1281" s="57">
        <f t="shared" si="149"/>
        <v>0</v>
      </c>
      <c r="H1281" s="68">
        <v>2020</v>
      </c>
      <c r="I1281" s="68" t="s">
        <v>58</v>
      </c>
      <c r="J1281" s="68" t="s">
        <v>71</v>
      </c>
      <c r="K1281" s="74">
        <v>1.8137000000000001</v>
      </c>
      <c r="L1281" s="68">
        <v>8</v>
      </c>
    </row>
    <row r="1282" spans="1:12" x14ac:dyDescent="0.25">
      <c r="A1282" s="53" t="str">
        <f t="shared" si="150"/>
        <v>2020SepPound Sterling</v>
      </c>
      <c r="B1282" s="57">
        <f t="shared" ref="B1282:B1345" si="151">IF($N$8=A1282,1,0)</f>
        <v>0</v>
      </c>
      <c r="C1282" s="57">
        <f t="shared" si="145"/>
        <v>0</v>
      </c>
      <c r="D1282" s="57">
        <f t="shared" si="146"/>
        <v>0</v>
      </c>
      <c r="E1282" s="57">
        <f t="shared" si="147"/>
        <v>0</v>
      </c>
      <c r="F1282" s="57">
        <f t="shared" si="148"/>
        <v>0</v>
      </c>
      <c r="G1282" s="57">
        <f t="shared" si="149"/>
        <v>0</v>
      </c>
      <c r="H1282" s="68">
        <v>2020</v>
      </c>
      <c r="I1282" s="68" t="s">
        <v>60</v>
      </c>
      <c r="J1282" s="68" t="s">
        <v>71</v>
      </c>
      <c r="K1282" s="74">
        <v>1.7576000000000001</v>
      </c>
      <c r="L1282" s="68">
        <v>9</v>
      </c>
    </row>
    <row r="1283" spans="1:12" x14ac:dyDescent="0.25">
      <c r="A1283" s="53" t="str">
        <f t="shared" si="150"/>
        <v>2020OctPound Sterling</v>
      </c>
      <c r="B1283" s="57">
        <f t="shared" si="151"/>
        <v>0</v>
      </c>
      <c r="C1283" s="57">
        <f t="shared" si="145"/>
        <v>0</v>
      </c>
      <c r="D1283" s="57">
        <f t="shared" si="146"/>
        <v>0</v>
      </c>
      <c r="E1283" s="57">
        <f t="shared" si="147"/>
        <v>0</v>
      </c>
      <c r="F1283" s="57">
        <f t="shared" si="148"/>
        <v>0</v>
      </c>
      <c r="G1283" s="57">
        <f t="shared" si="149"/>
        <v>0</v>
      </c>
      <c r="H1283" s="68">
        <v>2020</v>
      </c>
      <c r="I1283" s="68" t="s">
        <v>62</v>
      </c>
      <c r="J1283" s="68" t="s">
        <v>71</v>
      </c>
      <c r="K1283" s="74">
        <v>1.7637</v>
      </c>
      <c r="L1283" s="68">
        <v>10</v>
      </c>
    </row>
    <row r="1284" spans="1:12" x14ac:dyDescent="0.25">
      <c r="A1284" s="53" t="str">
        <f t="shared" si="150"/>
        <v>2020NovPound Sterling</v>
      </c>
      <c r="B1284" s="57">
        <f t="shared" si="151"/>
        <v>0</v>
      </c>
      <c r="C1284" s="57">
        <f t="shared" ref="C1284:C1347" si="152">IF(A1284=$N$10,1,0)</f>
        <v>0</v>
      </c>
      <c r="D1284" s="57">
        <f t="shared" ref="D1284:D1347" si="153">SUM(B1284:C1284)</f>
        <v>0</v>
      </c>
      <c r="E1284" s="57">
        <f t="shared" ref="E1284:E1347" si="154">IF(SUM(D1284,E1283)=1,1,0)</f>
        <v>0</v>
      </c>
      <c r="F1284" s="57">
        <f t="shared" ref="F1284:F1347" si="155">MAX(D1284:E1284)</f>
        <v>0</v>
      </c>
      <c r="G1284" s="57">
        <f t="shared" ref="G1284:G1347" si="156">IF(AND(F1284=1,F1283=1),G1283+F1284,F1284)</f>
        <v>0</v>
      </c>
      <c r="H1284" s="68">
        <v>2020</v>
      </c>
      <c r="I1284" s="68" t="s">
        <v>65</v>
      </c>
      <c r="J1284" s="68" t="s">
        <v>71</v>
      </c>
      <c r="K1284" s="74">
        <v>1.7834000000000001</v>
      </c>
      <c r="L1284" s="68">
        <v>11</v>
      </c>
    </row>
    <row r="1285" spans="1:12" x14ac:dyDescent="0.25">
      <c r="A1285" s="53" t="str">
        <f t="shared" si="150"/>
        <v>2020DecPound Sterling</v>
      </c>
      <c r="B1285" s="57">
        <f t="shared" si="151"/>
        <v>0</v>
      </c>
      <c r="C1285" s="57">
        <f t="shared" si="152"/>
        <v>0</v>
      </c>
      <c r="D1285" s="57">
        <f t="shared" si="153"/>
        <v>0</v>
      </c>
      <c r="E1285" s="57">
        <f t="shared" si="154"/>
        <v>0</v>
      </c>
      <c r="F1285" s="57">
        <f t="shared" si="155"/>
        <v>0</v>
      </c>
      <c r="G1285" s="57">
        <f t="shared" si="156"/>
        <v>0</v>
      </c>
      <c r="H1285" s="68">
        <v>2020</v>
      </c>
      <c r="I1285" s="68" t="s">
        <v>11</v>
      </c>
      <c r="J1285" s="68" t="s">
        <v>71</v>
      </c>
      <c r="K1285" s="70">
        <v>1.8005</v>
      </c>
      <c r="L1285" s="68">
        <v>12</v>
      </c>
    </row>
    <row r="1286" spans="1:12" x14ac:dyDescent="0.25">
      <c r="A1286" s="53" t="str">
        <f t="shared" si="150"/>
        <v>2021JanPound Sterling</v>
      </c>
      <c r="B1286" s="57">
        <f t="shared" si="151"/>
        <v>0</v>
      </c>
      <c r="C1286" s="57">
        <f t="shared" si="152"/>
        <v>0</v>
      </c>
      <c r="D1286" s="57">
        <f t="shared" si="153"/>
        <v>0</v>
      </c>
      <c r="E1286" s="57">
        <f t="shared" si="154"/>
        <v>0</v>
      </c>
      <c r="F1286" s="57">
        <f t="shared" si="155"/>
        <v>0</v>
      </c>
      <c r="G1286" s="57">
        <f t="shared" si="156"/>
        <v>0</v>
      </c>
      <c r="H1286" s="68">
        <v>2021</v>
      </c>
      <c r="I1286" s="68" t="s">
        <v>8</v>
      </c>
      <c r="J1286" s="68" t="s">
        <v>71</v>
      </c>
      <c r="K1286" s="74">
        <v>1.8246</v>
      </c>
      <c r="L1286" s="68">
        <v>1</v>
      </c>
    </row>
    <row r="1287" spans="1:12" x14ac:dyDescent="0.25">
      <c r="A1287" s="53" t="str">
        <f t="shared" si="150"/>
        <v>2021FebPound Sterling</v>
      </c>
      <c r="B1287" s="57">
        <f t="shared" si="151"/>
        <v>0</v>
      </c>
      <c r="C1287" s="57">
        <f t="shared" si="152"/>
        <v>0</v>
      </c>
      <c r="D1287" s="57">
        <f t="shared" si="153"/>
        <v>0</v>
      </c>
      <c r="E1287" s="57">
        <f t="shared" si="154"/>
        <v>0</v>
      </c>
      <c r="F1287" s="57">
        <f t="shared" si="155"/>
        <v>0</v>
      </c>
      <c r="G1287" s="57">
        <f t="shared" si="156"/>
        <v>0</v>
      </c>
      <c r="H1287" s="68">
        <v>2021</v>
      </c>
      <c r="I1287" s="68" t="s">
        <v>36</v>
      </c>
      <c r="J1287" s="68" t="s">
        <v>71</v>
      </c>
      <c r="K1287" s="74">
        <v>1.8571</v>
      </c>
      <c r="L1287" s="68">
        <v>2</v>
      </c>
    </row>
    <row r="1288" spans="1:12" x14ac:dyDescent="0.25">
      <c r="A1288" s="53" t="str">
        <f t="shared" si="150"/>
        <v>2021MarPound Sterling</v>
      </c>
      <c r="B1288" s="57">
        <f t="shared" si="151"/>
        <v>0</v>
      </c>
      <c r="C1288" s="57">
        <f t="shared" si="152"/>
        <v>0</v>
      </c>
      <c r="D1288" s="57">
        <f t="shared" si="153"/>
        <v>0</v>
      </c>
      <c r="E1288" s="57">
        <f t="shared" si="154"/>
        <v>0</v>
      </c>
      <c r="F1288" s="57">
        <f t="shared" si="155"/>
        <v>0</v>
      </c>
      <c r="G1288" s="57">
        <f t="shared" si="156"/>
        <v>0</v>
      </c>
      <c r="H1288" s="68">
        <v>2021</v>
      </c>
      <c r="I1288" s="68" t="s">
        <v>40</v>
      </c>
      <c r="J1288" s="68" t="s">
        <v>71</v>
      </c>
      <c r="K1288" s="74">
        <v>1.8492999999999999</v>
      </c>
      <c r="L1288" s="68">
        <v>3</v>
      </c>
    </row>
    <row r="1289" spans="1:12" x14ac:dyDescent="0.25">
      <c r="A1289" s="53" t="str">
        <f t="shared" si="150"/>
        <v>2021AprPound Sterling</v>
      </c>
      <c r="B1289" s="57">
        <f t="shared" si="151"/>
        <v>0</v>
      </c>
      <c r="C1289" s="57">
        <f t="shared" si="152"/>
        <v>0</v>
      </c>
      <c r="D1289" s="57">
        <f t="shared" si="153"/>
        <v>0</v>
      </c>
      <c r="E1289" s="57">
        <f t="shared" si="154"/>
        <v>0</v>
      </c>
      <c r="F1289" s="57">
        <f t="shared" si="155"/>
        <v>0</v>
      </c>
      <c r="G1289" s="57">
        <f t="shared" si="156"/>
        <v>0</v>
      </c>
      <c r="H1289" s="68">
        <v>2021</v>
      </c>
      <c r="I1289" s="68" t="s">
        <v>44</v>
      </c>
      <c r="J1289" s="68" t="s">
        <v>71</v>
      </c>
      <c r="K1289" s="74">
        <v>1.8496999999999999</v>
      </c>
      <c r="L1289" s="68">
        <v>4</v>
      </c>
    </row>
    <row r="1290" spans="1:12" x14ac:dyDescent="0.25">
      <c r="A1290" s="53" t="str">
        <f t="shared" si="150"/>
        <v>2021MayPound Sterling</v>
      </c>
      <c r="B1290" s="57">
        <f t="shared" si="151"/>
        <v>0</v>
      </c>
      <c r="C1290" s="57">
        <f t="shared" si="152"/>
        <v>0</v>
      </c>
      <c r="D1290" s="57">
        <f t="shared" si="153"/>
        <v>0</v>
      </c>
      <c r="E1290" s="57">
        <f t="shared" si="154"/>
        <v>0</v>
      </c>
      <c r="F1290" s="57">
        <f t="shared" si="155"/>
        <v>0</v>
      </c>
      <c r="G1290" s="57">
        <f t="shared" si="156"/>
        <v>0</v>
      </c>
      <c r="H1290" s="68">
        <v>2021</v>
      </c>
      <c r="I1290" s="68" t="s">
        <v>48</v>
      </c>
      <c r="J1290" s="68" t="s">
        <v>71</v>
      </c>
      <c r="K1290" s="74">
        <v>1.8776999999999999</v>
      </c>
      <c r="L1290" s="68">
        <v>5</v>
      </c>
    </row>
    <row r="1291" spans="1:12" x14ac:dyDescent="0.25">
      <c r="A1291" s="53" t="str">
        <f t="shared" si="150"/>
        <v>2021JunPound Sterling</v>
      </c>
      <c r="B1291" s="57">
        <f t="shared" si="151"/>
        <v>0</v>
      </c>
      <c r="C1291" s="57">
        <f t="shared" si="152"/>
        <v>0</v>
      </c>
      <c r="D1291" s="57">
        <f t="shared" si="153"/>
        <v>0</v>
      </c>
      <c r="E1291" s="57">
        <f t="shared" si="154"/>
        <v>0</v>
      </c>
      <c r="F1291" s="57">
        <f t="shared" si="155"/>
        <v>0</v>
      </c>
      <c r="G1291" s="57">
        <f t="shared" si="156"/>
        <v>0</v>
      </c>
      <c r="H1291" s="68">
        <v>2021</v>
      </c>
      <c r="I1291" s="68" t="s">
        <v>52</v>
      </c>
      <c r="J1291" s="68" t="s">
        <v>71</v>
      </c>
      <c r="K1291" s="74">
        <v>1.8623000000000001</v>
      </c>
      <c r="L1291" s="68">
        <v>6</v>
      </c>
    </row>
    <row r="1292" spans="1:12" x14ac:dyDescent="0.25">
      <c r="A1292" s="53" t="str">
        <f t="shared" si="150"/>
        <v>2021JulPound Sterling</v>
      </c>
      <c r="B1292" s="57">
        <f t="shared" si="151"/>
        <v>0</v>
      </c>
      <c r="C1292" s="57">
        <f t="shared" si="152"/>
        <v>0</v>
      </c>
      <c r="D1292" s="57">
        <f t="shared" si="153"/>
        <v>0</v>
      </c>
      <c r="E1292" s="57">
        <f t="shared" si="154"/>
        <v>0</v>
      </c>
      <c r="F1292" s="57">
        <f t="shared" si="155"/>
        <v>0</v>
      </c>
      <c r="G1292" s="57">
        <f t="shared" si="156"/>
        <v>0</v>
      </c>
      <c r="H1292" s="68">
        <v>2021</v>
      </c>
      <c r="I1292" s="68" t="s">
        <v>56</v>
      </c>
      <c r="J1292" s="68" t="s">
        <v>71</v>
      </c>
      <c r="K1292" s="74">
        <v>1.8869</v>
      </c>
      <c r="L1292" s="68">
        <v>7</v>
      </c>
    </row>
    <row r="1293" spans="1:12" x14ac:dyDescent="0.25">
      <c r="A1293" s="53" t="str">
        <f t="shared" si="150"/>
        <v>2021AugPound Sterling</v>
      </c>
      <c r="B1293" s="57">
        <f t="shared" si="151"/>
        <v>0</v>
      </c>
      <c r="C1293" s="57">
        <f t="shared" si="152"/>
        <v>0</v>
      </c>
      <c r="D1293" s="57">
        <f t="shared" si="153"/>
        <v>0</v>
      </c>
      <c r="E1293" s="57">
        <f t="shared" si="154"/>
        <v>0</v>
      </c>
      <c r="F1293" s="57">
        <f t="shared" si="155"/>
        <v>0</v>
      </c>
      <c r="G1293" s="57">
        <f t="shared" si="156"/>
        <v>0</v>
      </c>
      <c r="H1293" s="68">
        <v>2021</v>
      </c>
      <c r="I1293" s="68" t="s">
        <v>58</v>
      </c>
      <c r="J1293" s="68" t="s">
        <v>71</v>
      </c>
      <c r="K1293" s="74">
        <v>1.8522000000000001</v>
      </c>
      <c r="L1293" s="68">
        <v>8</v>
      </c>
    </row>
    <row r="1294" spans="1:12" x14ac:dyDescent="0.25">
      <c r="A1294" s="53" t="str">
        <f t="shared" si="150"/>
        <v>2021SepPound Sterling</v>
      </c>
      <c r="B1294" s="57">
        <f t="shared" si="151"/>
        <v>0</v>
      </c>
      <c r="C1294" s="57">
        <f t="shared" si="152"/>
        <v>0</v>
      </c>
      <c r="D1294" s="57">
        <f t="shared" si="153"/>
        <v>0</v>
      </c>
      <c r="E1294" s="57">
        <f t="shared" si="154"/>
        <v>0</v>
      </c>
      <c r="F1294" s="57">
        <f t="shared" si="155"/>
        <v>0</v>
      </c>
      <c r="G1294" s="57">
        <f t="shared" si="156"/>
        <v>0</v>
      </c>
      <c r="H1294" s="68">
        <v>2021</v>
      </c>
      <c r="I1294" s="68" t="s">
        <v>60</v>
      </c>
      <c r="J1294" s="68" t="s">
        <v>71</v>
      </c>
      <c r="K1294" s="74">
        <v>1.8313999999999999</v>
      </c>
      <c r="L1294" s="68">
        <v>9</v>
      </c>
    </row>
    <row r="1295" spans="1:12" x14ac:dyDescent="0.25">
      <c r="A1295" s="53" t="str">
        <f t="shared" si="150"/>
        <v>2021OctPound Sterling</v>
      </c>
      <c r="B1295" s="57">
        <f t="shared" si="151"/>
        <v>0</v>
      </c>
      <c r="C1295" s="57">
        <f t="shared" si="152"/>
        <v>0</v>
      </c>
      <c r="D1295" s="57">
        <f t="shared" si="153"/>
        <v>0</v>
      </c>
      <c r="E1295" s="57">
        <f t="shared" si="154"/>
        <v>0</v>
      </c>
      <c r="F1295" s="57">
        <f t="shared" si="155"/>
        <v>0</v>
      </c>
      <c r="G1295" s="57">
        <f t="shared" si="156"/>
        <v>0</v>
      </c>
      <c r="H1295" s="68">
        <v>2021</v>
      </c>
      <c r="I1295" s="68" t="s">
        <v>62</v>
      </c>
      <c r="J1295" s="68" t="s">
        <v>71</v>
      </c>
      <c r="K1295" s="74">
        <v>1.8545</v>
      </c>
      <c r="L1295" s="68">
        <v>10</v>
      </c>
    </row>
    <row r="1296" spans="1:12" x14ac:dyDescent="0.25">
      <c r="A1296" s="53" t="str">
        <f t="shared" si="150"/>
        <v>2021NovPound Sterling</v>
      </c>
      <c r="B1296" s="57">
        <f t="shared" si="151"/>
        <v>0</v>
      </c>
      <c r="C1296" s="57">
        <f t="shared" si="152"/>
        <v>0</v>
      </c>
      <c r="D1296" s="57">
        <f t="shared" si="153"/>
        <v>0</v>
      </c>
      <c r="E1296" s="57">
        <f t="shared" si="154"/>
        <v>0</v>
      </c>
      <c r="F1296" s="57">
        <f t="shared" si="155"/>
        <v>0</v>
      </c>
      <c r="G1296" s="57">
        <f t="shared" si="156"/>
        <v>0</v>
      </c>
      <c r="H1296" s="68">
        <v>2021</v>
      </c>
      <c r="I1296" s="68" t="s">
        <v>65</v>
      </c>
      <c r="J1296" s="68" t="s">
        <v>71</v>
      </c>
      <c r="K1296" s="74">
        <v>1.8230999999999999</v>
      </c>
      <c r="L1296" s="68">
        <v>11</v>
      </c>
    </row>
    <row r="1297" spans="1:12" x14ac:dyDescent="0.25">
      <c r="A1297" s="53" t="str">
        <f t="shared" si="150"/>
        <v>2021DecPound Sterling</v>
      </c>
      <c r="B1297" s="57">
        <f t="shared" si="151"/>
        <v>0</v>
      </c>
      <c r="C1297" s="57">
        <f t="shared" si="152"/>
        <v>0</v>
      </c>
      <c r="D1297" s="57">
        <f t="shared" si="153"/>
        <v>0</v>
      </c>
      <c r="E1297" s="57">
        <f t="shared" si="154"/>
        <v>0</v>
      </c>
      <c r="F1297" s="57">
        <f t="shared" si="155"/>
        <v>0</v>
      </c>
      <c r="G1297" s="57">
        <f t="shared" si="156"/>
        <v>0</v>
      </c>
      <c r="H1297" s="68">
        <v>2021</v>
      </c>
      <c r="I1297" s="68" t="s">
        <v>11</v>
      </c>
      <c r="J1297" s="68" t="s">
        <v>71</v>
      </c>
      <c r="K1297" s="74">
        <v>1.8244</v>
      </c>
      <c r="L1297" s="68">
        <v>12</v>
      </c>
    </row>
    <row r="1298" spans="1:12" x14ac:dyDescent="0.25">
      <c r="A1298" s="53" t="str">
        <f t="shared" si="150"/>
        <v>2022JanPound Sterling</v>
      </c>
      <c r="B1298" s="57">
        <f t="shared" si="151"/>
        <v>0</v>
      </c>
      <c r="C1298" s="57">
        <f t="shared" si="152"/>
        <v>0</v>
      </c>
      <c r="D1298" s="57">
        <f t="shared" si="153"/>
        <v>0</v>
      </c>
      <c r="E1298" s="57">
        <f t="shared" si="154"/>
        <v>0</v>
      </c>
      <c r="F1298" s="57">
        <f t="shared" si="155"/>
        <v>0</v>
      </c>
      <c r="G1298" s="57">
        <f t="shared" si="156"/>
        <v>0</v>
      </c>
      <c r="H1298" s="68">
        <v>2022</v>
      </c>
      <c r="I1298" s="68" t="s">
        <v>8</v>
      </c>
      <c r="J1298" s="68" t="s">
        <v>71</v>
      </c>
      <c r="K1298" s="70">
        <v>1.8180000000000001</v>
      </c>
      <c r="L1298" s="68">
        <v>1</v>
      </c>
    </row>
    <row r="1299" spans="1:12" x14ac:dyDescent="0.25">
      <c r="A1299" s="53" t="str">
        <f t="shared" si="150"/>
        <v>2022FebPound Sterling</v>
      </c>
      <c r="B1299" s="57">
        <f t="shared" si="151"/>
        <v>0</v>
      </c>
      <c r="C1299" s="57">
        <f t="shared" si="152"/>
        <v>0</v>
      </c>
      <c r="D1299" s="57">
        <f t="shared" si="153"/>
        <v>0</v>
      </c>
      <c r="E1299" s="57">
        <f t="shared" si="154"/>
        <v>0</v>
      </c>
      <c r="F1299" s="57">
        <f t="shared" si="155"/>
        <v>0</v>
      </c>
      <c r="G1299" s="57">
        <f t="shared" si="156"/>
        <v>0</v>
      </c>
      <c r="H1299" s="68">
        <v>2022</v>
      </c>
      <c r="I1299" s="68" t="s">
        <v>36</v>
      </c>
      <c r="J1299" s="68" t="s">
        <v>71</v>
      </c>
      <c r="K1299" s="70">
        <v>1.8149999999999999</v>
      </c>
      <c r="L1299" s="68">
        <v>2</v>
      </c>
    </row>
    <row r="1300" spans="1:12" x14ac:dyDescent="0.25">
      <c r="A1300" s="53" t="str">
        <f t="shared" si="150"/>
        <v>2022MarPound Sterling</v>
      </c>
      <c r="B1300" s="57">
        <f t="shared" si="151"/>
        <v>0</v>
      </c>
      <c r="C1300" s="57">
        <f t="shared" si="152"/>
        <v>0</v>
      </c>
      <c r="D1300" s="57">
        <f t="shared" si="153"/>
        <v>0</v>
      </c>
      <c r="E1300" s="57">
        <f t="shared" si="154"/>
        <v>0</v>
      </c>
      <c r="F1300" s="57">
        <f t="shared" si="155"/>
        <v>0</v>
      </c>
      <c r="G1300" s="57">
        <f t="shared" si="156"/>
        <v>0</v>
      </c>
      <c r="H1300" s="68">
        <v>2022</v>
      </c>
      <c r="I1300" s="68" t="s">
        <v>40</v>
      </c>
      <c r="J1300" s="68" t="s">
        <v>71</v>
      </c>
      <c r="K1300" s="70">
        <v>1.7750999999999999</v>
      </c>
      <c r="L1300" s="68">
        <v>3</v>
      </c>
    </row>
    <row r="1301" spans="1:12" x14ac:dyDescent="0.25">
      <c r="A1301" s="53" t="str">
        <f t="shared" si="150"/>
        <v>2022AprPound Sterling</v>
      </c>
      <c r="B1301" s="57">
        <f t="shared" si="151"/>
        <v>0</v>
      </c>
      <c r="C1301" s="57">
        <f t="shared" si="152"/>
        <v>0</v>
      </c>
      <c r="D1301" s="57">
        <f t="shared" si="153"/>
        <v>0</v>
      </c>
      <c r="E1301" s="57">
        <f t="shared" si="154"/>
        <v>0</v>
      </c>
      <c r="F1301" s="57">
        <f t="shared" si="155"/>
        <v>0</v>
      </c>
      <c r="G1301" s="57">
        <f t="shared" si="156"/>
        <v>0</v>
      </c>
      <c r="H1301" s="68">
        <v>2022</v>
      </c>
      <c r="I1301" s="68" t="s">
        <v>44</v>
      </c>
      <c r="J1301" s="68" t="s">
        <v>71</v>
      </c>
      <c r="K1301" s="70">
        <v>1.7283999999999999</v>
      </c>
      <c r="L1301" s="68">
        <v>4</v>
      </c>
    </row>
    <row r="1302" spans="1:12" x14ac:dyDescent="0.25">
      <c r="A1302" s="53" t="str">
        <f t="shared" si="150"/>
        <v>2022MayPound Sterling</v>
      </c>
      <c r="B1302" s="57">
        <f t="shared" si="151"/>
        <v>0</v>
      </c>
      <c r="C1302" s="57">
        <f t="shared" si="152"/>
        <v>0</v>
      </c>
      <c r="D1302" s="57">
        <f t="shared" si="153"/>
        <v>0</v>
      </c>
      <c r="E1302" s="57">
        <f t="shared" si="154"/>
        <v>0</v>
      </c>
      <c r="F1302" s="57">
        <f t="shared" si="155"/>
        <v>0</v>
      </c>
      <c r="G1302" s="57">
        <f t="shared" si="156"/>
        <v>0</v>
      </c>
      <c r="H1302" s="68">
        <v>2022</v>
      </c>
      <c r="I1302" s="68" t="s">
        <v>48</v>
      </c>
      <c r="J1302" s="68" t="s">
        <v>71</v>
      </c>
      <c r="K1302" s="70">
        <v>1.7279</v>
      </c>
      <c r="L1302" s="68">
        <v>5</v>
      </c>
    </row>
    <row r="1303" spans="1:12" x14ac:dyDescent="0.25">
      <c r="A1303" s="53" t="str">
        <f t="shared" si="150"/>
        <v>2022JunPound Sterling</v>
      </c>
      <c r="B1303" s="57">
        <f t="shared" si="151"/>
        <v>0</v>
      </c>
      <c r="C1303" s="57">
        <f t="shared" si="152"/>
        <v>0</v>
      </c>
      <c r="D1303" s="57">
        <f t="shared" si="153"/>
        <v>0</v>
      </c>
      <c r="E1303" s="57">
        <f t="shared" si="154"/>
        <v>0</v>
      </c>
      <c r="F1303" s="57">
        <f t="shared" si="155"/>
        <v>0</v>
      </c>
      <c r="G1303" s="57">
        <f t="shared" si="156"/>
        <v>0</v>
      </c>
      <c r="H1303" s="68">
        <v>2022</v>
      </c>
      <c r="I1303" s="68" t="s">
        <v>52</v>
      </c>
      <c r="J1303" s="68" t="s">
        <v>71</v>
      </c>
      <c r="K1303" s="70">
        <v>1.6878</v>
      </c>
      <c r="L1303" s="68">
        <v>6</v>
      </c>
    </row>
    <row r="1304" spans="1:12" x14ac:dyDescent="0.25">
      <c r="A1304" s="53" t="str">
        <f t="shared" si="150"/>
        <v>2022JulPound Sterling</v>
      </c>
      <c r="B1304" s="57">
        <f t="shared" si="151"/>
        <v>0</v>
      </c>
      <c r="C1304" s="57">
        <f t="shared" si="152"/>
        <v>0</v>
      </c>
      <c r="D1304" s="57">
        <f t="shared" si="153"/>
        <v>0</v>
      </c>
      <c r="E1304" s="57">
        <f t="shared" si="154"/>
        <v>0</v>
      </c>
      <c r="F1304" s="57">
        <f t="shared" si="155"/>
        <v>0</v>
      </c>
      <c r="G1304" s="57">
        <f t="shared" si="156"/>
        <v>0</v>
      </c>
      <c r="H1304" s="68">
        <v>2022</v>
      </c>
      <c r="I1304" s="68" t="s">
        <v>56</v>
      </c>
      <c r="J1304" s="68" t="s">
        <v>71</v>
      </c>
      <c r="K1304" s="70">
        <v>1.6805000000000001</v>
      </c>
      <c r="L1304" s="68">
        <v>7</v>
      </c>
    </row>
    <row r="1305" spans="1:12" x14ac:dyDescent="0.25">
      <c r="A1305" s="53" t="str">
        <f t="shared" si="150"/>
        <v>2022AugPound Sterling</v>
      </c>
      <c r="B1305" s="57">
        <f t="shared" si="151"/>
        <v>0</v>
      </c>
      <c r="C1305" s="57">
        <f t="shared" si="152"/>
        <v>0</v>
      </c>
      <c r="D1305" s="57">
        <f t="shared" si="153"/>
        <v>0</v>
      </c>
      <c r="E1305" s="57">
        <f t="shared" si="154"/>
        <v>0</v>
      </c>
      <c r="F1305" s="57">
        <f t="shared" si="155"/>
        <v>0</v>
      </c>
      <c r="G1305" s="57">
        <f t="shared" si="156"/>
        <v>0</v>
      </c>
      <c r="H1305" s="68">
        <v>2022</v>
      </c>
      <c r="I1305" s="68" t="s">
        <v>58</v>
      </c>
      <c r="J1305" s="68" t="s">
        <v>71</v>
      </c>
      <c r="K1305" s="70">
        <v>1.629</v>
      </c>
      <c r="L1305" s="68">
        <v>8</v>
      </c>
    </row>
    <row r="1306" spans="1:12" x14ac:dyDescent="0.25">
      <c r="A1306" s="53" t="str">
        <f t="shared" si="150"/>
        <v>2022SepPound Sterling</v>
      </c>
      <c r="B1306" s="57">
        <f t="shared" si="151"/>
        <v>0</v>
      </c>
      <c r="C1306" s="57">
        <f t="shared" si="152"/>
        <v>0</v>
      </c>
      <c r="D1306" s="57">
        <f t="shared" si="153"/>
        <v>0</v>
      </c>
      <c r="E1306" s="57">
        <f t="shared" si="154"/>
        <v>0</v>
      </c>
      <c r="F1306" s="57">
        <f t="shared" si="155"/>
        <v>0</v>
      </c>
      <c r="G1306" s="57">
        <f t="shared" si="156"/>
        <v>0</v>
      </c>
      <c r="H1306" s="68">
        <v>2022</v>
      </c>
      <c r="I1306" s="68" t="s">
        <v>60</v>
      </c>
      <c r="J1306" s="68" t="s">
        <v>71</v>
      </c>
      <c r="K1306" s="70">
        <v>1.5891999999999999</v>
      </c>
      <c r="L1306" s="68">
        <v>9</v>
      </c>
    </row>
    <row r="1307" spans="1:12" x14ac:dyDescent="0.25">
      <c r="A1307" s="53" t="str">
        <f t="shared" si="150"/>
        <v>2022OctPound Sterling</v>
      </c>
      <c r="B1307" s="57">
        <f t="shared" si="151"/>
        <v>0</v>
      </c>
      <c r="C1307" s="57">
        <f t="shared" si="152"/>
        <v>0</v>
      </c>
      <c r="D1307" s="57">
        <f t="shared" si="153"/>
        <v>0</v>
      </c>
      <c r="E1307" s="57">
        <f t="shared" si="154"/>
        <v>0</v>
      </c>
      <c r="F1307" s="57">
        <f t="shared" si="155"/>
        <v>0</v>
      </c>
      <c r="G1307" s="57">
        <f t="shared" si="156"/>
        <v>0</v>
      </c>
      <c r="H1307" s="68">
        <v>2022</v>
      </c>
      <c r="I1307" s="68" t="s">
        <v>62</v>
      </c>
      <c r="J1307" s="68" t="s">
        <v>71</v>
      </c>
      <c r="K1307" s="70">
        <v>1.6376999999999999</v>
      </c>
      <c r="L1307" s="68">
        <v>10</v>
      </c>
    </row>
    <row r="1308" spans="1:12" x14ac:dyDescent="0.25">
      <c r="A1308" s="53" t="str">
        <f t="shared" si="150"/>
        <v>2022NovPound Sterling</v>
      </c>
      <c r="B1308" s="57">
        <f t="shared" si="151"/>
        <v>0</v>
      </c>
      <c r="C1308" s="57">
        <f t="shared" si="152"/>
        <v>0</v>
      </c>
      <c r="D1308" s="57">
        <f t="shared" si="153"/>
        <v>0</v>
      </c>
      <c r="E1308" s="57">
        <f t="shared" si="154"/>
        <v>0</v>
      </c>
      <c r="F1308" s="57">
        <f t="shared" si="155"/>
        <v>0</v>
      </c>
      <c r="G1308" s="57">
        <f t="shared" si="156"/>
        <v>0</v>
      </c>
      <c r="H1308" s="68">
        <v>2022</v>
      </c>
      <c r="I1308" s="68" t="s">
        <v>65</v>
      </c>
      <c r="J1308" s="68" t="s">
        <v>71</v>
      </c>
      <c r="K1308" s="70">
        <v>1.6435999999999999</v>
      </c>
      <c r="L1308" s="68">
        <v>11</v>
      </c>
    </row>
    <row r="1309" spans="1:12" x14ac:dyDescent="0.25">
      <c r="A1309" s="53" t="str">
        <f t="shared" si="150"/>
        <v>2022DecPound Sterling</v>
      </c>
      <c r="B1309" s="57">
        <f t="shared" si="151"/>
        <v>0</v>
      </c>
      <c r="C1309" s="57">
        <f t="shared" si="152"/>
        <v>0</v>
      </c>
      <c r="D1309" s="57">
        <f t="shared" si="153"/>
        <v>0</v>
      </c>
      <c r="E1309" s="57">
        <f t="shared" si="154"/>
        <v>0</v>
      </c>
      <c r="F1309" s="57">
        <f t="shared" si="155"/>
        <v>0</v>
      </c>
      <c r="G1309" s="57">
        <f t="shared" si="156"/>
        <v>0</v>
      </c>
      <c r="H1309" s="68">
        <v>2022</v>
      </c>
      <c r="I1309" s="68" t="s">
        <v>11</v>
      </c>
      <c r="J1309" s="68" t="s">
        <v>71</v>
      </c>
      <c r="K1309" s="70">
        <v>1.6194</v>
      </c>
      <c r="L1309" s="68">
        <v>12</v>
      </c>
    </row>
    <row r="1310" spans="1:12" x14ac:dyDescent="0.25">
      <c r="A1310" s="53" t="str">
        <f t="shared" si="150"/>
        <v>2023JanPound Sterling</v>
      </c>
      <c r="B1310" s="57">
        <f t="shared" si="151"/>
        <v>0</v>
      </c>
      <c r="C1310" s="57">
        <f t="shared" si="152"/>
        <v>0</v>
      </c>
      <c r="D1310" s="57">
        <f t="shared" si="153"/>
        <v>0</v>
      </c>
      <c r="E1310" s="57">
        <f t="shared" si="154"/>
        <v>0</v>
      </c>
      <c r="F1310" s="57">
        <f t="shared" si="155"/>
        <v>0</v>
      </c>
      <c r="G1310" s="57">
        <f t="shared" si="156"/>
        <v>0</v>
      </c>
      <c r="H1310" s="68">
        <v>2023</v>
      </c>
      <c r="I1310" s="68" t="s">
        <v>8</v>
      </c>
      <c r="J1310" s="68" t="s">
        <v>71</v>
      </c>
      <c r="K1310" s="70">
        <v>1.6222000000000001</v>
      </c>
      <c r="L1310" s="68">
        <v>1</v>
      </c>
    </row>
    <row r="1311" spans="1:12" x14ac:dyDescent="0.25">
      <c r="A1311" s="53" t="str">
        <f t="shared" si="150"/>
        <v>2023FebPound Sterling</v>
      </c>
      <c r="B1311" s="57">
        <f t="shared" si="151"/>
        <v>0</v>
      </c>
      <c r="C1311" s="57">
        <f t="shared" si="152"/>
        <v>0</v>
      </c>
      <c r="D1311" s="57">
        <f t="shared" si="153"/>
        <v>0</v>
      </c>
      <c r="E1311" s="57">
        <f t="shared" si="154"/>
        <v>0</v>
      </c>
      <c r="F1311" s="57">
        <f t="shared" si="155"/>
        <v>0</v>
      </c>
      <c r="G1311" s="57">
        <f t="shared" si="156"/>
        <v>0</v>
      </c>
      <c r="H1311" s="68">
        <v>2023</v>
      </c>
      <c r="I1311" s="68" t="s">
        <v>36</v>
      </c>
      <c r="J1311" s="68" t="s">
        <v>71</v>
      </c>
      <c r="K1311" s="70">
        <v>1.6244000000000001</v>
      </c>
      <c r="L1311" s="68">
        <v>2</v>
      </c>
    </row>
    <row r="1312" spans="1:12" x14ac:dyDescent="0.25">
      <c r="A1312" s="53" t="str">
        <f t="shared" si="150"/>
        <v>2023MarPound Sterling</v>
      </c>
      <c r="B1312" s="57">
        <f t="shared" si="151"/>
        <v>0</v>
      </c>
      <c r="C1312" s="57">
        <f t="shared" si="152"/>
        <v>0</v>
      </c>
      <c r="D1312" s="57">
        <f t="shared" si="153"/>
        <v>0</v>
      </c>
      <c r="E1312" s="57">
        <f t="shared" si="154"/>
        <v>0</v>
      </c>
      <c r="F1312" s="57">
        <f t="shared" si="155"/>
        <v>0</v>
      </c>
      <c r="G1312" s="57">
        <f t="shared" si="156"/>
        <v>0</v>
      </c>
      <c r="H1312" s="68">
        <v>2023</v>
      </c>
      <c r="I1312" s="68" t="s">
        <v>40</v>
      </c>
      <c r="J1312" s="68" t="s">
        <v>71</v>
      </c>
      <c r="K1312" s="70">
        <v>1.6452</v>
      </c>
      <c r="L1312" s="68">
        <v>3</v>
      </c>
    </row>
    <row r="1313" spans="1:12" x14ac:dyDescent="0.25">
      <c r="A1313" s="53" t="str">
        <f t="shared" si="150"/>
        <v>2023AprPound Sterling</v>
      </c>
      <c r="B1313" s="57">
        <f t="shared" si="151"/>
        <v>0</v>
      </c>
      <c r="C1313" s="57">
        <f t="shared" si="152"/>
        <v>0</v>
      </c>
      <c r="D1313" s="57">
        <f t="shared" si="153"/>
        <v>0</v>
      </c>
      <c r="E1313" s="57">
        <f t="shared" si="154"/>
        <v>0</v>
      </c>
      <c r="F1313" s="57">
        <f t="shared" si="155"/>
        <v>0</v>
      </c>
      <c r="G1313" s="57">
        <f t="shared" si="156"/>
        <v>0</v>
      </c>
      <c r="H1313" s="68">
        <v>2023</v>
      </c>
      <c r="I1313" s="68" t="s">
        <v>44</v>
      </c>
      <c r="J1313" s="68" t="s">
        <v>71</v>
      </c>
      <c r="K1313" s="70">
        <v>1.6668000000000001</v>
      </c>
      <c r="L1313" s="68">
        <v>4</v>
      </c>
    </row>
    <row r="1314" spans="1:12" x14ac:dyDescent="0.25">
      <c r="A1314" s="53" t="str">
        <f t="shared" si="150"/>
        <v>2023MayPound Sterling</v>
      </c>
      <c r="B1314" s="57">
        <f t="shared" si="151"/>
        <v>0</v>
      </c>
      <c r="C1314" s="57">
        <f t="shared" si="152"/>
        <v>0</v>
      </c>
      <c r="D1314" s="57">
        <f t="shared" si="153"/>
        <v>0</v>
      </c>
      <c r="E1314" s="57">
        <f t="shared" si="154"/>
        <v>0</v>
      </c>
      <c r="F1314" s="57">
        <f t="shared" si="155"/>
        <v>0</v>
      </c>
      <c r="G1314" s="57">
        <f t="shared" si="156"/>
        <v>0</v>
      </c>
      <c r="H1314" s="68">
        <v>2023</v>
      </c>
      <c r="I1314" s="68" t="s">
        <v>48</v>
      </c>
      <c r="J1314" s="68" t="s">
        <v>71</v>
      </c>
      <c r="K1314" s="70">
        <v>1.6772</v>
      </c>
      <c r="L1314" s="68">
        <v>5</v>
      </c>
    </row>
    <row r="1315" spans="1:12" x14ac:dyDescent="0.25">
      <c r="A1315" s="53" t="str">
        <f t="shared" si="150"/>
        <v>2023JunPound Sterling</v>
      </c>
      <c r="B1315" s="57">
        <f t="shared" si="151"/>
        <v>0</v>
      </c>
      <c r="C1315" s="57">
        <f t="shared" si="152"/>
        <v>0</v>
      </c>
      <c r="D1315" s="57">
        <f t="shared" si="153"/>
        <v>0</v>
      </c>
      <c r="E1315" s="57">
        <f t="shared" si="154"/>
        <v>0</v>
      </c>
      <c r="F1315" s="57">
        <f t="shared" si="155"/>
        <v>0</v>
      </c>
      <c r="G1315" s="57">
        <f t="shared" si="156"/>
        <v>0</v>
      </c>
      <c r="H1315" s="68">
        <v>2023</v>
      </c>
      <c r="I1315" s="68" t="s">
        <v>52</v>
      </c>
      <c r="J1315" s="68" t="s">
        <v>71</v>
      </c>
      <c r="K1315" s="70">
        <v>1.7107000000000001</v>
      </c>
      <c r="L1315" s="68">
        <v>6</v>
      </c>
    </row>
    <row r="1316" spans="1:12" x14ac:dyDescent="0.25">
      <c r="A1316" s="53" t="str">
        <f t="shared" si="150"/>
        <v>2023JulPound Sterling</v>
      </c>
      <c r="B1316" s="57">
        <f t="shared" si="151"/>
        <v>0</v>
      </c>
      <c r="C1316" s="57">
        <f t="shared" si="152"/>
        <v>0</v>
      </c>
      <c r="D1316" s="57">
        <f t="shared" si="153"/>
        <v>0</v>
      </c>
      <c r="E1316" s="57">
        <f t="shared" si="154"/>
        <v>0</v>
      </c>
      <c r="F1316" s="57">
        <f t="shared" si="155"/>
        <v>0</v>
      </c>
      <c r="G1316" s="57">
        <f t="shared" si="156"/>
        <v>0</v>
      </c>
      <c r="H1316" s="68">
        <v>2023</v>
      </c>
      <c r="I1316" s="68" t="s">
        <v>56</v>
      </c>
      <c r="J1316" s="68" t="s">
        <v>71</v>
      </c>
      <c r="K1316" s="70">
        <v>1.7112000000000001</v>
      </c>
      <c r="L1316" s="68">
        <v>7</v>
      </c>
    </row>
    <row r="1317" spans="1:12" x14ac:dyDescent="0.25">
      <c r="A1317" s="53" t="str">
        <f t="shared" si="150"/>
        <v>2023AugPound Sterling</v>
      </c>
      <c r="B1317" s="57">
        <f t="shared" si="151"/>
        <v>0</v>
      </c>
      <c r="C1317" s="57">
        <f t="shared" si="152"/>
        <v>0</v>
      </c>
      <c r="D1317" s="57">
        <f t="shared" si="153"/>
        <v>0</v>
      </c>
      <c r="E1317" s="57">
        <f t="shared" si="154"/>
        <v>0</v>
      </c>
      <c r="F1317" s="57">
        <f t="shared" si="155"/>
        <v>0</v>
      </c>
      <c r="G1317" s="57">
        <f t="shared" si="156"/>
        <v>0</v>
      </c>
      <c r="H1317" s="68">
        <v>2023</v>
      </c>
      <c r="I1317" s="68" t="s">
        <v>58</v>
      </c>
      <c r="J1317" s="68" t="s">
        <v>71</v>
      </c>
      <c r="K1317" s="70">
        <v>1.7176</v>
      </c>
      <c r="L1317" s="68">
        <v>8</v>
      </c>
    </row>
    <row r="1318" spans="1:12" x14ac:dyDescent="0.25">
      <c r="A1318" s="53" t="str">
        <f t="shared" si="150"/>
        <v>2023SepPound Sterling</v>
      </c>
      <c r="B1318" s="57">
        <f t="shared" si="151"/>
        <v>0</v>
      </c>
      <c r="C1318" s="57">
        <f t="shared" si="152"/>
        <v>0</v>
      </c>
      <c r="D1318" s="57">
        <f t="shared" si="153"/>
        <v>0</v>
      </c>
      <c r="E1318" s="57">
        <f t="shared" si="154"/>
        <v>0</v>
      </c>
      <c r="F1318" s="57">
        <f t="shared" si="155"/>
        <v>0</v>
      </c>
      <c r="G1318" s="57">
        <f t="shared" si="156"/>
        <v>0</v>
      </c>
      <c r="H1318" s="68">
        <v>2023</v>
      </c>
      <c r="I1318" s="68" t="s">
        <v>60</v>
      </c>
      <c r="J1318" s="68" t="s">
        <v>71</v>
      </c>
      <c r="K1318" s="70">
        <v>1.6677</v>
      </c>
      <c r="L1318" s="68">
        <v>9</v>
      </c>
    </row>
    <row r="1319" spans="1:12" x14ac:dyDescent="0.25">
      <c r="A1319" s="53" t="str">
        <f t="shared" si="150"/>
        <v>2023OctPound Sterling</v>
      </c>
      <c r="B1319" s="57">
        <f t="shared" si="151"/>
        <v>0</v>
      </c>
      <c r="C1319" s="57">
        <f t="shared" si="152"/>
        <v>0</v>
      </c>
      <c r="D1319" s="57">
        <f t="shared" si="153"/>
        <v>0</v>
      </c>
      <c r="E1319" s="57">
        <f t="shared" si="154"/>
        <v>0</v>
      </c>
      <c r="F1319" s="57">
        <f t="shared" si="155"/>
        <v>0</v>
      </c>
      <c r="G1319" s="57">
        <f t="shared" si="156"/>
        <v>0</v>
      </c>
      <c r="H1319" s="68">
        <v>2023</v>
      </c>
      <c r="I1319" s="68" t="s">
        <v>62</v>
      </c>
      <c r="J1319" s="68" t="s">
        <v>71</v>
      </c>
      <c r="K1319" s="70">
        <v>1.6600999999999999</v>
      </c>
      <c r="L1319" s="68">
        <v>10</v>
      </c>
    </row>
    <row r="1320" spans="1:12" x14ac:dyDescent="0.25">
      <c r="A1320" s="53" t="str">
        <f t="shared" si="150"/>
        <v>2023NovPound Sterling</v>
      </c>
      <c r="B1320" s="57">
        <f t="shared" si="151"/>
        <v>0</v>
      </c>
      <c r="C1320" s="57">
        <f t="shared" si="152"/>
        <v>0</v>
      </c>
      <c r="D1320" s="57">
        <f t="shared" si="153"/>
        <v>0</v>
      </c>
      <c r="E1320" s="57">
        <f t="shared" si="154"/>
        <v>0</v>
      </c>
      <c r="F1320" s="57">
        <f t="shared" si="155"/>
        <v>0</v>
      </c>
      <c r="G1320" s="57">
        <f t="shared" si="156"/>
        <v>0</v>
      </c>
      <c r="H1320" s="68">
        <v>2023</v>
      </c>
      <c r="I1320" s="68" t="s">
        <v>65</v>
      </c>
      <c r="J1320" s="68" t="s">
        <v>71</v>
      </c>
      <c r="K1320" s="70">
        <v>1.6909000000000001</v>
      </c>
      <c r="L1320" s="68">
        <v>11</v>
      </c>
    </row>
    <row r="1321" spans="1:12" x14ac:dyDescent="0.25">
      <c r="A1321" s="53" t="str">
        <f t="shared" si="150"/>
        <v>2023DecPound Sterling</v>
      </c>
      <c r="B1321" s="57">
        <f t="shared" si="151"/>
        <v>0</v>
      </c>
      <c r="C1321" s="57">
        <f t="shared" si="152"/>
        <v>0</v>
      </c>
      <c r="D1321" s="57">
        <f t="shared" si="153"/>
        <v>0</v>
      </c>
      <c r="E1321" s="57">
        <f t="shared" si="154"/>
        <v>0</v>
      </c>
      <c r="F1321" s="57">
        <f t="shared" si="155"/>
        <v>0</v>
      </c>
      <c r="G1321" s="57">
        <f t="shared" si="156"/>
        <v>0</v>
      </c>
      <c r="H1321" s="68">
        <v>2023</v>
      </c>
      <c r="I1321" s="68" t="s">
        <v>11</v>
      </c>
      <c r="J1321" s="68" t="s">
        <v>71</v>
      </c>
      <c r="K1321" s="70">
        <v>1.6795</v>
      </c>
      <c r="L1321" s="68">
        <v>12</v>
      </c>
    </row>
    <row r="1322" spans="1:12" x14ac:dyDescent="0.25">
      <c r="A1322" s="53" t="str">
        <f t="shared" si="150"/>
        <v>2024JanPound Sterling</v>
      </c>
      <c r="B1322" s="57">
        <f t="shared" si="151"/>
        <v>0</v>
      </c>
      <c r="C1322" s="57">
        <f t="shared" si="152"/>
        <v>0</v>
      </c>
      <c r="D1322" s="57">
        <f t="shared" si="153"/>
        <v>0</v>
      </c>
      <c r="E1322" s="57">
        <f t="shared" si="154"/>
        <v>0</v>
      </c>
      <c r="F1322" s="57">
        <f t="shared" si="155"/>
        <v>0</v>
      </c>
      <c r="G1322" s="57">
        <f t="shared" si="156"/>
        <v>0</v>
      </c>
      <c r="H1322" s="68">
        <v>2024</v>
      </c>
      <c r="I1322" s="68" t="s">
        <v>8</v>
      </c>
      <c r="J1322" s="68" t="s">
        <v>71</v>
      </c>
      <c r="K1322" s="74">
        <v>1.6997</v>
      </c>
      <c r="L1322" s="68">
        <v>1</v>
      </c>
    </row>
    <row r="1323" spans="1:12" x14ac:dyDescent="0.25">
      <c r="A1323" s="53" t="str">
        <f t="shared" si="150"/>
        <v>2024FebPound Sterling</v>
      </c>
      <c r="B1323" s="57">
        <f t="shared" si="151"/>
        <v>0</v>
      </c>
      <c r="C1323" s="57">
        <f t="shared" si="152"/>
        <v>0</v>
      </c>
      <c r="D1323" s="57">
        <f t="shared" si="153"/>
        <v>0</v>
      </c>
      <c r="E1323" s="57">
        <f t="shared" si="154"/>
        <v>0</v>
      </c>
      <c r="F1323" s="57">
        <f t="shared" si="155"/>
        <v>0</v>
      </c>
      <c r="G1323" s="57">
        <f t="shared" si="156"/>
        <v>0</v>
      </c>
      <c r="H1323" s="68">
        <v>2024</v>
      </c>
      <c r="I1323" s="68" t="s">
        <v>36</v>
      </c>
      <c r="J1323" s="68" t="s">
        <v>71</v>
      </c>
      <c r="K1323" s="74">
        <v>1.7031000000000001</v>
      </c>
      <c r="L1323" s="68">
        <v>2</v>
      </c>
    </row>
    <row r="1324" spans="1:12" x14ac:dyDescent="0.25">
      <c r="A1324" s="53" t="str">
        <f t="shared" si="150"/>
        <v>2024MarPound Sterling</v>
      </c>
      <c r="B1324" s="57">
        <f t="shared" si="151"/>
        <v>0</v>
      </c>
      <c r="C1324" s="57">
        <f t="shared" si="152"/>
        <v>0</v>
      </c>
      <c r="D1324" s="57">
        <f t="shared" si="153"/>
        <v>0</v>
      </c>
      <c r="E1324" s="57">
        <f t="shared" si="154"/>
        <v>0</v>
      </c>
      <c r="F1324" s="57">
        <f t="shared" si="155"/>
        <v>0</v>
      </c>
      <c r="G1324" s="57">
        <f t="shared" si="156"/>
        <v>0</v>
      </c>
      <c r="H1324" s="68">
        <v>2024</v>
      </c>
      <c r="I1324" s="68" t="s">
        <v>40</v>
      </c>
      <c r="J1324" s="68" t="s">
        <v>71</v>
      </c>
      <c r="K1324" s="74">
        <v>1.7016</v>
      </c>
      <c r="L1324" s="68">
        <v>3</v>
      </c>
    </row>
    <row r="1325" spans="1:12" x14ac:dyDescent="0.25">
      <c r="A1325" s="53" t="str">
        <f t="shared" si="150"/>
        <v>2024AprPound Sterling</v>
      </c>
      <c r="B1325" s="57">
        <f t="shared" si="151"/>
        <v>0</v>
      </c>
      <c r="C1325" s="57">
        <f t="shared" si="152"/>
        <v>0</v>
      </c>
      <c r="D1325" s="57">
        <f t="shared" si="153"/>
        <v>0</v>
      </c>
      <c r="E1325" s="57">
        <f t="shared" si="154"/>
        <v>0</v>
      </c>
      <c r="F1325" s="57">
        <f t="shared" si="155"/>
        <v>0</v>
      </c>
      <c r="G1325" s="57">
        <f t="shared" si="156"/>
        <v>0</v>
      </c>
      <c r="H1325" s="68">
        <v>2024</v>
      </c>
      <c r="I1325" s="68" t="s">
        <v>44</v>
      </c>
      <c r="J1325" s="68" t="s">
        <v>71</v>
      </c>
      <c r="K1325" s="74">
        <v>1.7078</v>
      </c>
      <c r="L1325" s="68">
        <v>4</v>
      </c>
    </row>
    <row r="1326" spans="1:12" x14ac:dyDescent="0.25">
      <c r="A1326" s="53" t="str">
        <f t="shared" ref="A1326:A1389" si="157">CONCATENATE(H1326,I1326,J1326)</f>
        <v>2024MayPound Sterling</v>
      </c>
      <c r="B1326" s="57">
        <f t="shared" si="151"/>
        <v>0</v>
      </c>
      <c r="C1326" s="57">
        <f t="shared" si="152"/>
        <v>0</v>
      </c>
      <c r="D1326" s="57">
        <f t="shared" si="153"/>
        <v>0</v>
      </c>
      <c r="E1326" s="57">
        <f t="shared" si="154"/>
        <v>0</v>
      </c>
      <c r="F1326" s="57">
        <f t="shared" si="155"/>
        <v>0</v>
      </c>
      <c r="G1326" s="57">
        <f t="shared" si="156"/>
        <v>0</v>
      </c>
      <c r="H1326" s="68">
        <v>2024</v>
      </c>
      <c r="I1326" s="68" t="s">
        <v>48</v>
      </c>
      <c r="J1326" s="68" t="s">
        <v>71</v>
      </c>
      <c r="K1326" s="70">
        <v>1.7184999999999999</v>
      </c>
      <c r="L1326" s="68">
        <v>5</v>
      </c>
    </row>
    <row r="1327" spans="1:12" x14ac:dyDescent="0.25">
      <c r="A1327" s="53" t="str">
        <f t="shared" si="157"/>
        <v>2024JunPound Sterling</v>
      </c>
      <c r="B1327" s="57">
        <f t="shared" si="151"/>
        <v>0</v>
      </c>
      <c r="C1327" s="57">
        <f t="shared" si="152"/>
        <v>0</v>
      </c>
      <c r="D1327" s="57">
        <f t="shared" si="153"/>
        <v>0</v>
      </c>
      <c r="E1327" s="57">
        <f t="shared" si="154"/>
        <v>0</v>
      </c>
      <c r="F1327" s="57">
        <f t="shared" si="155"/>
        <v>0</v>
      </c>
      <c r="G1327" s="57">
        <f t="shared" si="156"/>
        <v>0</v>
      </c>
      <c r="H1327" s="68">
        <v>2024</v>
      </c>
      <c r="I1327" s="68" t="s">
        <v>52</v>
      </c>
      <c r="J1327" s="68" t="s">
        <v>71</v>
      </c>
      <c r="K1327" s="74">
        <v>1.7157</v>
      </c>
      <c r="L1327" s="68">
        <v>6</v>
      </c>
    </row>
    <row r="1328" spans="1:12" x14ac:dyDescent="0.25">
      <c r="A1328" s="53" t="str">
        <f t="shared" si="157"/>
        <v>2024JulPound Sterling</v>
      </c>
      <c r="B1328" s="57">
        <f t="shared" si="151"/>
        <v>0</v>
      </c>
      <c r="C1328" s="57">
        <f t="shared" si="152"/>
        <v>0</v>
      </c>
      <c r="D1328" s="57">
        <f t="shared" si="153"/>
        <v>0</v>
      </c>
      <c r="E1328" s="57">
        <f t="shared" si="154"/>
        <v>0</v>
      </c>
      <c r="F1328" s="57">
        <f t="shared" si="155"/>
        <v>0</v>
      </c>
      <c r="G1328" s="57">
        <f t="shared" si="156"/>
        <v>0</v>
      </c>
      <c r="H1328" s="68">
        <v>2024</v>
      </c>
      <c r="I1328" s="68" t="s">
        <v>56</v>
      </c>
      <c r="J1328" s="68" t="s">
        <v>71</v>
      </c>
      <c r="K1328" s="70">
        <v>1.7250000000000001</v>
      </c>
      <c r="L1328" s="68">
        <v>7</v>
      </c>
    </row>
    <row r="1329" spans="1:12" x14ac:dyDescent="0.25">
      <c r="A1329" s="53" t="str">
        <f t="shared" si="157"/>
        <v>2024AugPound Sterling</v>
      </c>
      <c r="B1329" s="57">
        <f t="shared" si="151"/>
        <v>0</v>
      </c>
      <c r="C1329" s="57">
        <f t="shared" si="152"/>
        <v>0</v>
      </c>
      <c r="D1329" s="57">
        <f t="shared" si="153"/>
        <v>0</v>
      </c>
      <c r="E1329" s="57">
        <f t="shared" si="154"/>
        <v>0</v>
      </c>
      <c r="F1329" s="57">
        <f t="shared" si="155"/>
        <v>0</v>
      </c>
      <c r="G1329" s="57">
        <f t="shared" si="156"/>
        <v>0</v>
      </c>
      <c r="H1329" s="68">
        <v>2024</v>
      </c>
      <c r="I1329" s="68" t="s">
        <v>58</v>
      </c>
      <c r="J1329" s="68" t="s">
        <v>71</v>
      </c>
      <c r="K1329" s="70">
        <v>1.7155</v>
      </c>
      <c r="L1329" s="68">
        <v>8</v>
      </c>
    </row>
    <row r="1330" spans="1:12" x14ac:dyDescent="0.25">
      <c r="A1330" s="53" t="str">
        <f t="shared" si="157"/>
        <v>2024SepPound Sterling</v>
      </c>
      <c r="B1330" s="57">
        <f t="shared" si="151"/>
        <v>0</v>
      </c>
      <c r="C1330" s="57">
        <f t="shared" si="152"/>
        <v>0</v>
      </c>
      <c r="D1330" s="57">
        <f t="shared" si="153"/>
        <v>0</v>
      </c>
      <c r="E1330" s="57">
        <f t="shared" si="154"/>
        <v>0</v>
      </c>
      <c r="F1330" s="57">
        <f t="shared" si="155"/>
        <v>0</v>
      </c>
      <c r="G1330" s="57">
        <f t="shared" si="156"/>
        <v>0</v>
      </c>
      <c r="H1330" s="68">
        <v>2024</v>
      </c>
      <c r="I1330" s="68" t="s">
        <v>60</v>
      </c>
      <c r="J1330" s="68" t="s">
        <v>71</v>
      </c>
      <c r="K1330" s="70">
        <v>1.7141</v>
      </c>
      <c r="L1330" s="68">
        <v>9</v>
      </c>
    </row>
    <row r="1331" spans="1:12" x14ac:dyDescent="0.25">
      <c r="A1331" s="53" t="str">
        <f t="shared" si="157"/>
        <v>2024OctPound Sterling</v>
      </c>
      <c r="B1331" s="57">
        <f t="shared" si="151"/>
        <v>0</v>
      </c>
      <c r="C1331" s="57">
        <f t="shared" si="152"/>
        <v>0</v>
      </c>
      <c r="D1331" s="57">
        <f t="shared" si="153"/>
        <v>0</v>
      </c>
      <c r="E1331" s="57">
        <f t="shared" si="154"/>
        <v>0</v>
      </c>
      <c r="F1331" s="57">
        <f t="shared" si="155"/>
        <v>0</v>
      </c>
      <c r="G1331" s="57">
        <f t="shared" si="156"/>
        <v>0</v>
      </c>
      <c r="H1331" s="68">
        <v>2024</v>
      </c>
      <c r="I1331" s="68" t="s">
        <v>62</v>
      </c>
      <c r="J1331" s="68" t="s">
        <v>71</v>
      </c>
      <c r="K1331" s="70">
        <v>1.7225999999999999</v>
      </c>
      <c r="L1331" s="68">
        <v>10</v>
      </c>
    </row>
    <row r="1332" spans="1:12" x14ac:dyDescent="0.25">
      <c r="A1332" s="53" t="str">
        <f t="shared" si="157"/>
        <v>2024NovPound Sterling</v>
      </c>
      <c r="B1332" s="57">
        <f t="shared" si="151"/>
        <v>0</v>
      </c>
      <c r="C1332" s="57">
        <f t="shared" si="152"/>
        <v>0</v>
      </c>
      <c r="D1332" s="57">
        <f t="shared" si="153"/>
        <v>0</v>
      </c>
      <c r="E1332" s="57">
        <f t="shared" si="154"/>
        <v>0</v>
      </c>
      <c r="F1332" s="57">
        <f t="shared" si="155"/>
        <v>0</v>
      </c>
      <c r="G1332" s="57">
        <f t="shared" si="156"/>
        <v>0</v>
      </c>
      <c r="H1332" s="68">
        <v>2024</v>
      </c>
      <c r="I1332" s="68" t="s">
        <v>65</v>
      </c>
      <c r="J1332" s="68" t="s">
        <v>71</v>
      </c>
      <c r="K1332" s="70">
        <v>1.7027000000000001</v>
      </c>
      <c r="L1332" s="68">
        <v>11</v>
      </c>
    </row>
    <row r="1333" spans="1:12" x14ac:dyDescent="0.25">
      <c r="A1333" s="53" t="str">
        <f t="shared" si="157"/>
        <v>2024DecPound Sterling</v>
      </c>
      <c r="B1333" s="57">
        <f t="shared" si="151"/>
        <v>0</v>
      </c>
      <c r="C1333" s="57">
        <f t="shared" si="152"/>
        <v>0</v>
      </c>
      <c r="D1333" s="57">
        <f t="shared" si="153"/>
        <v>0</v>
      </c>
      <c r="E1333" s="57">
        <f t="shared" si="154"/>
        <v>0</v>
      </c>
      <c r="F1333" s="57">
        <f t="shared" si="155"/>
        <v>0</v>
      </c>
      <c r="G1333" s="57">
        <f t="shared" si="156"/>
        <v>0</v>
      </c>
      <c r="H1333" s="68">
        <v>2024</v>
      </c>
      <c r="I1333" s="68" t="s">
        <v>11</v>
      </c>
      <c r="J1333" s="68" t="s">
        <v>71</v>
      </c>
      <c r="K1333" s="70">
        <v>1.7074</v>
      </c>
      <c r="L1333" s="68">
        <v>12</v>
      </c>
    </row>
    <row r="1334" spans="1:12" x14ac:dyDescent="0.25">
      <c r="A1334" s="53" t="str">
        <f t="shared" si="157"/>
        <v>2025JanPound Sterling</v>
      </c>
      <c r="B1334" s="57">
        <f t="shared" si="151"/>
        <v>0</v>
      </c>
      <c r="C1334" s="57">
        <f t="shared" si="152"/>
        <v>0</v>
      </c>
      <c r="D1334" s="57">
        <f t="shared" si="153"/>
        <v>0</v>
      </c>
      <c r="E1334" s="57">
        <f t="shared" si="154"/>
        <v>0</v>
      </c>
      <c r="F1334" s="57">
        <f t="shared" si="155"/>
        <v>0</v>
      </c>
      <c r="G1334" s="57">
        <f t="shared" si="156"/>
        <v>0</v>
      </c>
      <c r="H1334" s="68">
        <v>2025</v>
      </c>
      <c r="I1334" s="68" t="s">
        <v>8</v>
      </c>
      <c r="J1334" s="68" t="s">
        <v>71</v>
      </c>
      <c r="K1334" s="75">
        <v>1.6828000000000001</v>
      </c>
      <c r="L1334" s="68">
        <v>1</v>
      </c>
    </row>
    <row r="1335" spans="1:12" x14ac:dyDescent="0.25">
      <c r="A1335" s="53" t="str">
        <f t="shared" si="157"/>
        <v>2025FebPound Sterling</v>
      </c>
      <c r="B1335" s="57">
        <f t="shared" si="151"/>
        <v>0</v>
      </c>
      <c r="C1335" s="57">
        <f t="shared" si="152"/>
        <v>0</v>
      </c>
      <c r="D1335" s="57">
        <f t="shared" si="153"/>
        <v>0</v>
      </c>
      <c r="E1335" s="57">
        <f t="shared" si="154"/>
        <v>0</v>
      </c>
      <c r="F1335" s="57">
        <f t="shared" si="155"/>
        <v>0</v>
      </c>
      <c r="G1335" s="57">
        <f t="shared" si="156"/>
        <v>0</v>
      </c>
      <c r="H1335" s="68">
        <v>2025</v>
      </c>
      <c r="I1335" s="68" t="s">
        <v>36</v>
      </c>
      <c r="J1335" s="68" t="s">
        <v>71</v>
      </c>
      <c r="K1335" s="75">
        <v>1.6978</v>
      </c>
      <c r="L1335" s="68">
        <v>2</v>
      </c>
    </row>
    <row r="1336" spans="1:12" x14ac:dyDescent="0.25">
      <c r="A1336" s="53" t="str">
        <f t="shared" si="157"/>
        <v>2025MarPound Sterling</v>
      </c>
      <c r="B1336" s="57">
        <f t="shared" si="151"/>
        <v>0</v>
      </c>
      <c r="C1336" s="57">
        <f t="shared" si="152"/>
        <v>0</v>
      </c>
      <c r="D1336" s="57">
        <f t="shared" si="153"/>
        <v>0</v>
      </c>
      <c r="E1336" s="57">
        <f t="shared" si="154"/>
        <v>0</v>
      </c>
      <c r="F1336" s="57">
        <f t="shared" si="155"/>
        <v>0</v>
      </c>
      <c r="G1336" s="57">
        <f t="shared" si="156"/>
        <v>0</v>
      </c>
      <c r="H1336" s="68">
        <v>2025</v>
      </c>
      <c r="I1336" s="68" t="s">
        <v>40</v>
      </c>
      <c r="J1336" s="68" t="s">
        <v>71</v>
      </c>
      <c r="K1336" s="75">
        <v>1.7361</v>
      </c>
      <c r="L1336" s="68">
        <v>3</v>
      </c>
    </row>
    <row r="1337" spans="1:12" x14ac:dyDescent="0.25">
      <c r="A1337" s="53" t="str">
        <f t="shared" si="157"/>
        <v>2025AprPound Sterling</v>
      </c>
      <c r="B1337" s="57">
        <f t="shared" si="151"/>
        <v>0</v>
      </c>
      <c r="C1337" s="57">
        <f t="shared" si="152"/>
        <v>0</v>
      </c>
      <c r="D1337" s="57">
        <f t="shared" si="153"/>
        <v>0</v>
      </c>
      <c r="E1337" s="57">
        <f t="shared" si="154"/>
        <v>0</v>
      </c>
      <c r="F1337" s="57">
        <f t="shared" si="155"/>
        <v>0</v>
      </c>
      <c r="G1337" s="57">
        <f t="shared" si="156"/>
        <v>0</v>
      </c>
      <c r="H1337" s="68">
        <v>2025</v>
      </c>
      <c r="I1337" s="68" t="s">
        <v>44</v>
      </c>
      <c r="J1337" s="68" t="s">
        <v>71</v>
      </c>
      <c r="K1337" s="75">
        <v>1.7502</v>
      </c>
      <c r="L1337" s="68">
        <v>4</v>
      </c>
    </row>
    <row r="1338" spans="1:12" x14ac:dyDescent="0.25">
      <c r="A1338" s="53" t="str">
        <f t="shared" si="157"/>
        <v>2025MayPound Sterling</v>
      </c>
      <c r="B1338" s="57">
        <f t="shared" si="151"/>
        <v>0</v>
      </c>
      <c r="C1338" s="57">
        <f t="shared" si="152"/>
        <v>0</v>
      </c>
      <c r="D1338" s="57">
        <f t="shared" si="153"/>
        <v>0</v>
      </c>
      <c r="E1338" s="57">
        <f t="shared" si="154"/>
        <v>0</v>
      </c>
      <c r="F1338" s="57">
        <f t="shared" si="155"/>
        <v>0</v>
      </c>
      <c r="G1338" s="57">
        <f t="shared" si="156"/>
        <v>0</v>
      </c>
      <c r="H1338" s="68">
        <v>2025</v>
      </c>
      <c r="I1338" s="68" t="s">
        <v>48</v>
      </c>
      <c r="J1338" s="68" t="s">
        <v>71</v>
      </c>
      <c r="K1338" s="75">
        <v>1.7359</v>
      </c>
      <c r="L1338" s="68">
        <v>5</v>
      </c>
    </row>
    <row r="1339" spans="1:12" x14ac:dyDescent="0.25">
      <c r="A1339" s="53" t="str">
        <f t="shared" si="157"/>
        <v>2025JunPound Sterling</v>
      </c>
      <c r="B1339" s="57">
        <f t="shared" si="151"/>
        <v>0</v>
      </c>
      <c r="C1339" s="57">
        <f t="shared" si="152"/>
        <v>0</v>
      </c>
      <c r="D1339" s="57">
        <f t="shared" si="153"/>
        <v>0</v>
      </c>
      <c r="E1339" s="57">
        <f t="shared" si="154"/>
        <v>0</v>
      </c>
      <c r="F1339" s="57">
        <f t="shared" si="155"/>
        <v>0</v>
      </c>
      <c r="G1339" s="57">
        <f t="shared" si="156"/>
        <v>0</v>
      </c>
      <c r="H1339" s="68">
        <v>2025</v>
      </c>
      <c r="I1339" s="68" t="s">
        <v>52</v>
      </c>
      <c r="J1339" s="68" t="s">
        <v>71</v>
      </c>
      <c r="K1339" s="75">
        <v>1.7494000000000001</v>
      </c>
      <c r="L1339" s="68">
        <v>6</v>
      </c>
    </row>
    <row r="1340" spans="1:12" x14ac:dyDescent="0.25">
      <c r="A1340" s="53" t="str">
        <f t="shared" si="157"/>
        <v>2025JulPound Sterling</v>
      </c>
      <c r="B1340" s="57">
        <f t="shared" si="151"/>
        <v>0</v>
      </c>
      <c r="C1340" s="57">
        <f t="shared" si="152"/>
        <v>0</v>
      </c>
      <c r="D1340" s="57">
        <f t="shared" si="153"/>
        <v>0</v>
      </c>
      <c r="E1340" s="57">
        <f t="shared" si="154"/>
        <v>0</v>
      </c>
      <c r="F1340" s="57">
        <f t="shared" si="155"/>
        <v>0</v>
      </c>
      <c r="G1340" s="57">
        <f t="shared" si="156"/>
        <v>0</v>
      </c>
      <c r="H1340" s="68">
        <v>2025</v>
      </c>
      <c r="I1340" s="68" t="s">
        <v>56</v>
      </c>
      <c r="J1340" s="68" t="s">
        <v>71</v>
      </c>
      <c r="K1340" s="74">
        <v>1.7166999999999999</v>
      </c>
      <c r="L1340" s="68">
        <v>7</v>
      </c>
    </row>
    <row r="1341" spans="1:12" x14ac:dyDescent="0.25">
      <c r="A1341" s="53" t="str">
        <f t="shared" si="157"/>
        <v>2025AugPound Sterling</v>
      </c>
      <c r="B1341" s="57">
        <f t="shared" si="151"/>
        <v>0</v>
      </c>
      <c r="C1341" s="57">
        <f t="shared" si="152"/>
        <v>0</v>
      </c>
      <c r="D1341" s="57">
        <f t="shared" si="153"/>
        <v>0</v>
      </c>
      <c r="E1341" s="57">
        <f t="shared" si="154"/>
        <v>0</v>
      </c>
      <c r="F1341" s="57">
        <f t="shared" si="155"/>
        <v>0</v>
      </c>
      <c r="G1341" s="57">
        <f t="shared" si="156"/>
        <v>0</v>
      </c>
      <c r="H1341" s="68">
        <v>2025</v>
      </c>
      <c r="I1341" s="68" t="s">
        <v>58</v>
      </c>
      <c r="J1341" s="68" t="s">
        <v>71</v>
      </c>
      <c r="K1341" s="74">
        <v>1.7324999999999999</v>
      </c>
      <c r="L1341" s="68">
        <v>8</v>
      </c>
    </row>
    <row r="1342" spans="1:12" x14ac:dyDescent="0.25">
      <c r="A1342" s="53" t="str">
        <f t="shared" si="157"/>
        <v>2025SepPound Sterling</v>
      </c>
      <c r="B1342" s="57">
        <f t="shared" si="151"/>
        <v>0</v>
      </c>
      <c r="C1342" s="57">
        <f t="shared" si="152"/>
        <v>0</v>
      </c>
      <c r="D1342" s="57">
        <f t="shared" si="153"/>
        <v>0</v>
      </c>
      <c r="E1342" s="57">
        <f t="shared" si="154"/>
        <v>0</v>
      </c>
      <c r="F1342" s="57">
        <f t="shared" si="155"/>
        <v>0</v>
      </c>
      <c r="G1342" s="57">
        <f t="shared" si="156"/>
        <v>0</v>
      </c>
      <c r="H1342" s="68">
        <v>2025</v>
      </c>
      <c r="I1342" s="68" t="s">
        <v>60</v>
      </c>
      <c r="J1342" s="68" t="s">
        <v>71</v>
      </c>
      <c r="K1342" s="74">
        <v>1.7349000000000001</v>
      </c>
      <c r="L1342" s="68">
        <v>9</v>
      </c>
    </row>
    <row r="1343" spans="1:12" x14ac:dyDescent="0.25">
      <c r="A1343" s="53" t="str">
        <f t="shared" si="157"/>
        <v>2025OctPound Sterling</v>
      </c>
      <c r="B1343" s="57">
        <f t="shared" si="151"/>
        <v>0</v>
      </c>
      <c r="C1343" s="57">
        <f t="shared" si="152"/>
        <v>0</v>
      </c>
      <c r="D1343" s="57">
        <f t="shared" si="153"/>
        <v>0</v>
      </c>
      <c r="E1343" s="57">
        <f t="shared" si="154"/>
        <v>0</v>
      </c>
      <c r="F1343" s="57">
        <f t="shared" si="155"/>
        <v>0</v>
      </c>
      <c r="G1343" s="57">
        <f t="shared" si="156"/>
        <v>0</v>
      </c>
      <c r="H1343" s="68">
        <v>2025</v>
      </c>
      <c r="I1343" s="68" t="s">
        <v>62</v>
      </c>
      <c r="J1343" s="68" t="s">
        <v>71</v>
      </c>
      <c r="K1343" s="74">
        <v>1.7098</v>
      </c>
      <c r="L1343" s="68">
        <v>10</v>
      </c>
    </row>
    <row r="1344" spans="1:12" x14ac:dyDescent="0.25">
      <c r="A1344" s="53" t="str">
        <f t="shared" si="157"/>
        <v>2025NovPound Sterling</v>
      </c>
      <c r="B1344" s="57">
        <f t="shared" si="151"/>
        <v>0</v>
      </c>
      <c r="C1344" s="57">
        <f t="shared" si="152"/>
        <v>0</v>
      </c>
      <c r="D1344" s="57">
        <f t="shared" si="153"/>
        <v>0</v>
      </c>
      <c r="E1344" s="57">
        <f t="shared" si="154"/>
        <v>0</v>
      </c>
      <c r="F1344" s="57">
        <f t="shared" si="155"/>
        <v>0</v>
      </c>
      <c r="G1344" s="57">
        <f t="shared" si="156"/>
        <v>0</v>
      </c>
      <c r="H1344" s="68">
        <v>2025</v>
      </c>
      <c r="I1344" s="68" t="s">
        <v>65</v>
      </c>
      <c r="J1344" s="68" t="s">
        <v>71</v>
      </c>
      <c r="K1344" s="74">
        <v>1.7161999999999999</v>
      </c>
      <c r="L1344" s="68">
        <v>11</v>
      </c>
    </row>
    <row r="1345" spans="1:12" x14ac:dyDescent="0.25">
      <c r="A1345" s="53" t="str">
        <f t="shared" si="157"/>
        <v>2025DecPound Sterling</v>
      </c>
      <c r="B1345" s="57">
        <f t="shared" si="151"/>
        <v>0</v>
      </c>
      <c r="C1345" s="57">
        <f t="shared" si="152"/>
        <v>0</v>
      </c>
      <c r="D1345" s="57">
        <f t="shared" si="153"/>
        <v>0</v>
      </c>
      <c r="E1345" s="57">
        <f t="shared" si="154"/>
        <v>0</v>
      </c>
      <c r="F1345" s="57">
        <f t="shared" si="155"/>
        <v>0</v>
      </c>
      <c r="G1345" s="57">
        <f t="shared" si="156"/>
        <v>0</v>
      </c>
      <c r="H1345" s="68">
        <v>2025</v>
      </c>
      <c r="I1345" s="68" t="s">
        <v>11</v>
      </c>
      <c r="J1345" s="68" t="s">
        <v>71</v>
      </c>
      <c r="K1345" s="74">
        <v>1.7287999999999999</v>
      </c>
      <c r="L1345" s="68">
        <v>12</v>
      </c>
    </row>
    <row r="1346" spans="1:12" x14ac:dyDescent="0.25">
      <c r="A1346" s="53" t="str">
        <f t="shared" si="157"/>
        <v>2018JanQatar Riyal</v>
      </c>
      <c r="B1346" s="57">
        <f t="shared" ref="B1346:B1409" si="158">IF($N$8=A1346,1,0)</f>
        <v>0</v>
      </c>
      <c r="C1346" s="57">
        <f t="shared" si="152"/>
        <v>0</v>
      </c>
      <c r="D1346" s="57">
        <f t="shared" si="153"/>
        <v>0</v>
      </c>
      <c r="E1346" s="57">
        <f t="shared" si="154"/>
        <v>0</v>
      </c>
      <c r="F1346" s="57">
        <f t="shared" si="155"/>
        <v>0</v>
      </c>
      <c r="G1346" s="57">
        <f t="shared" si="156"/>
        <v>0</v>
      </c>
      <c r="H1346" s="68">
        <v>2018</v>
      </c>
      <c r="I1346" s="68" t="s">
        <v>8</v>
      </c>
      <c r="J1346" s="68" t="s">
        <v>73</v>
      </c>
      <c r="K1346" s="74">
        <v>0.35950000000000004</v>
      </c>
      <c r="L1346" s="68">
        <v>1</v>
      </c>
    </row>
    <row r="1347" spans="1:12" x14ac:dyDescent="0.25">
      <c r="A1347" s="53" t="str">
        <f t="shared" si="157"/>
        <v>2018FebQatar Riyal</v>
      </c>
      <c r="B1347" s="57">
        <f t="shared" si="158"/>
        <v>0</v>
      </c>
      <c r="C1347" s="57">
        <f t="shared" si="152"/>
        <v>0</v>
      </c>
      <c r="D1347" s="57">
        <f t="shared" si="153"/>
        <v>0</v>
      </c>
      <c r="E1347" s="57">
        <f t="shared" si="154"/>
        <v>0</v>
      </c>
      <c r="F1347" s="57">
        <f t="shared" si="155"/>
        <v>0</v>
      </c>
      <c r="G1347" s="57">
        <f t="shared" si="156"/>
        <v>0</v>
      </c>
      <c r="H1347" s="68">
        <v>2018</v>
      </c>
      <c r="I1347" s="68" t="s">
        <v>36</v>
      </c>
      <c r="J1347" s="68" t="s">
        <v>73</v>
      </c>
      <c r="K1347" s="74">
        <v>0.36409999999999998</v>
      </c>
      <c r="L1347" s="68">
        <v>2</v>
      </c>
    </row>
    <row r="1348" spans="1:12" x14ac:dyDescent="0.25">
      <c r="A1348" s="53" t="str">
        <f t="shared" si="157"/>
        <v>2018MarQatar Riyal</v>
      </c>
      <c r="B1348" s="57">
        <f t="shared" si="158"/>
        <v>0</v>
      </c>
      <c r="C1348" s="57">
        <f t="shared" ref="C1348:C1411" si="159">IF(A1348=$N$10,1,0)</f>
        <v>0</v>
      </c>
      <c r="D1348" s="57">
        <f t="shared" ref="D1348:D1411" si="160">SUM(B1348:C1348)</f>
        <v>0</v>
      </c>
      <c r="E1348" s="57">
        <f t="shared" ref="E1348:E1411" si="161">IF(SUM(D1348,E1347)=1,1,0)</f>
        <v>0</v>
      </c>
      <c r="F1348" s="57">
        <f t="shared" ref="F1348:F1411" si="162">MAX(D1348:E1348)</f>
        <v>0</v>
      </c>
      <c r="G1348" s="57">
        <f t="shared" ref="G1348:G1411" si="163">IF(AND(F1348=1,F1347=1),G1347+F1348,F1348)</f>
        <v>0</v>
      </c>
      <c r="H1348" s="68">
        <v>2018</v>
      </c>
      <c r="I1348" s="68" t="s">
        <v>40</v>
      </c>
      <c r="J1348" s="68" t="s">
        <v>73</v>
      </c>
      <c r="K1348" s="74">
        <v>0.36020000000000002</v>
      </c>
      <c r="L1348" s="68">
        <v>3</v>
      </c>
    </row>
    <row r="1349" spans="1:12" x14ac:dyDescent="0.25">
      <c r="A1349" s="53" t="str">
        <f t="shared" si="157"/>
        <v>2018AprQatar Riyal</v>
      </c>
      <c r="B1349" s="57">
        <f t="shared" si="158"/>
        <v>0</v>
      </c>
      <c r="C1349" s="57">
        <f t="shared" si="159"/>
        <v>0</v>
      </c>
      <c r="D1349" s="57">
        <f t="shared" si="160"/>
        <v>0</v>
      </c>
      <c r="E1349" s="57">
        <f t="shared" si="161"/>
        <v>0</v>
      </c>
      <c r="F1349" s="57">
        <f t="shared" si="162"/>
        <v>0</v>
      </c>
      <c r="G1349" s="57">
        <f t="shared" si="163"/>
        <v>0</v>
      </c>
      <c r="H1349" s="68">
        <v>2018</v>
      </c>
      <c r="I1349" s="68" t="s">
        <v>44</v>
      </c>
      <c r="J1349" s="68" t="s">
        <v>73</v>
      </c>
      <c r="K1349" s="74">
        <v>0.36359999999999998</v>
      </c>
      <c r="L1349" s="68">
        <v>4</v>
      </c>
    </row>
    <row r="1350" spans="1:12" x14ac:dyDescent="0.25">
      <c r="A1350" s="53" t="str">
        <f t="shared" si="157"/>
        <v>2018MayQatar Riyal</v>
      </c>
      <c r="B1350" s="57">
        <f t="shared" si="158"/>
        <v>0</v>
      </c>
      <c r="C1350" s="57">
        <f t="shared" si="159"/>
        <v>0</v>
      </c>
      <c r="D1350" s="57">
        <f t="shared" si="160"/>
        <v>0</v>
      </c>
      <c r="E1350" s="57">
        <f t="shared" si="161"/>
        <v>0</v>
      </c>
      <c r="F1350" s="57">
        <f t="shared" si="162"/>
        <v>0</v>
      </c>
      <c r="G1350" s="57">
        <f t="shared" si="163"/>
        <v>0</v>
      </c>
      <c r="H1350" s="68">
        <v>2018</v>
      </c>
      <c r="I1350" s="68" t="s">
        <v>48</v>
      </c>
      <c r="J1350" s="68" t="s">
        <v>73</v>
      </c>
      <c r="K1350" s="74">
        <v>0.36749999999999999</v>
      </c>
      <c r="L1350" s="68">
        <v>5</v>
      </c>
    </row>
    <row r="1351" spans="1:12" x14ac:dyDescent="0.25">
      <c r="A1351" s="53" t="str">
        <f t="shared" si="157"/>
        <v>2018JunQatar Riyal</v>
      </c>
      <c r="B1351" s="57">
        <f t="shared" si="158"/>
        <v>0</v>
      </c>
      <c r="C1351" s="57">
        <f t="shared" si="159"/>
        <v>0</v>
      </c>
      <c r="D1351" s="57">
        <f t="shared" si="160"/>
        <v>0</v>
      </c>
      <c r="E1351" s="57">
        <f t="shared" si="161"/>
        <v>0</v>
      </c>
      <c r="F1351" s="57">
        <f t="shared" si="162"/>
        <v>0</v>
      </c>
      <c r="G1351" s="57">
        <f t="shared" si="163"/>
        <v>0</v>
      </c>
      <c r="H1351" s="68">
        <v>2018</v>
      </c>
      <c r="I1351" s="68" t="s">
        <v>52</v>
      </c>
      <c r="J1351" s="68" t="s">
        <v>73</v>
      </c>
      <c r="K1351" s="74">
        <v>0.37490000000000001</v>
      </c>
      <c r="L1351" s="68">
        <v>6</v>
      </c>
    </row>
    <row r="1352" spans="1:12" x14ac:dyDescent="0.25">
      <c r="A1352" s="53" t="str">
        <f t="shared" si="157"/>
        <v>2018JulQatar Riyal</v>
      </c>
      <c r="B1352" s="57">
        <f t="shared" si="158"/>
        <v>0</v>
      </c>
      <c r="C1352" s="57">
        <f t="shared" si="159"/>
        <v>0</v>
      </c>
      <c r="D1352" s="57">
        <f t="shared" si="160"/>
        <v>0</v>
      </c>
      <c r="E1352" s="57">
        <f t="shared" si="161"/>
        <v>0</v>
      </c>
      <c r="F1352" s="57">
        <f t="shared" si="162"/>
        <v>0</v>
      </c>
      <c r="G1352" s="57">
        <f t="shared" si="163"/>
        <v>0</v>
      </c>
      <c r="H1352" s="68">
        <v>2018</v>
      </c>
      <c r="I1352" s="68" t="s">
        <v>56</v>
      </c>
      <c r="J1352" s="68" t="s">
        <v>73</v>
      </c>
      <c r="K1352" s="74">
        <v>0.374</v>
      </c>
      <c r="L1352" s="68">
        <v>7</v>
      </c>
    </row>
    <row r="1353" spans="1:12" x14ac:dyDescent="0.25">
      <c r="A1353" s="53" t="str">
        <f t="shared" si="157"/>
        <v>2018AugQatar Riyal</v>
      </c>
      <c r="B1353" s="57">
        <f t="shared" si="158"/>
        <v>0</v>
      </c>
      <c r="C1353" s="57">
        <f t="shared" si="159"/>
        <v>0</v>
      </c>
      <c r="D1353" s="57">
        <f t="shared" si="160"/>
        <v>0</v>
      </c>
      <c r="E1353" s="57">
        <f t="shared" si="161"/>
        <v>0</v>
      </c>
      <c r="F1353" s="57">
        <f t="shared" si="162"/>
        <v>0</v>
      </c>
      <c r="G1353" s="57">
        <f t="shared" si="163"/>
        <v>0</v>
      </c>
      <c r="H1353" s="68">
        <v>2018</v>
      </c>
      <c r="I1353" s="68" t="s">
        <v>58</v>
      </c>
      <c r="J1353" s="68" t="s">
        <v>73</v>
      </c>
      <c r="K1353" s="74">
        <v>0.37579999999999997</v>
      </c>
      <c r="L1353" s="68">
        <v>8</v>
      </c>
    </row>
    <row r="1354" spans="1:12" x14ac:dyDescent="0.25">
      <c r="A1354" s="53" t="str">
        <f t="shared" si="157"/>
        <v>2018SepQatar Riyal</v>
      </c>
      <c r="B1354" s="57">
        <f t="shared" si="158"/>
        <v>0</v>
      </c>
      <c r="C1354" s="57">
        <f t="shared" si="159"/>
        <v>0</v>
      </c>
      <c r="D1354" s="57">
        <f t="shared" si="160"/>
        <v>0</v>
      </c>
      <c r="E1354" s="57">
        <f t="shared" si="161"/>
        <v>0</v>
      </c>
      <c r="F1354" s="57">
        <f t="shared" si="162"/>
        <v>0</v>
      </c>
      <c r="G1354" s="57">
        <f t="shared" si="163"/>
        <v>0</v>
      </c>
      <c r="H1354" s="68">
        <v>2018</v>
      </c>
      <c r="I1354" s="68" t="s">
        <v>60</v>
      </c>
      <c r="J1354" s="68" t="s">
        <v>73</v>
      </c>
      <c r="K1354" s="74">
        <v>0.37549999999999994</v>
      </c>
      <c r="L1354" s="68">
        <v>9</v>
      </c>
    </row>
    <row r="1355" spans="1:12" x14ac:dyDescent="0.25">
      <c r="A1355" s="53" t="str">
        <f t="shared" si="157"/>
        <v>2018OctQatar Riyal</v>
      </c>
      <c r="B1355" s="57">
        <f t="shared" si="158"/>
        <v>0</v>
      </c>
      <c r="C1355" s="57">
        <f t="shared" si="159"/>
        <v>0</v>
      </c>
      <c r="D1355" s="57">
        <f t="shared" si="160"/>
        <v>0</v>
      </c>
      <c r="E1355" s="57">
        <f t="shared" si="161"/>
        <v>0</v>
      </c>
      <c r="F1355" s="57">
        <f t="shared" si="162"/>
        <v>0</v>
      </c>
      <c r="G1355" s="57">
        <f t="shared" si="163"/>
        <v>0</v>
      </c>
      <c r="H1355" s="68">
        <v>2018</v>
      </c>
      <c r="I1355" s="68" t="s">
        <v>62</v>
      </c>
      <c r="J1355" s="68" t="s">
        <v>73</v>
      </c>
      <c r="K1355" s="74">
        <v>0.38079999999999997</v>
      </c>
      <c r="L1355" s="68">
        <v>10</v>
      </c>
    </row>
    <row r="1356" spans="1:12" x14ac:dyDescent="0.25">
      <c r="A1356" s="53" t="str">
        <f t="shared" si="157"/>
        <v>2018NovQatar Riyal</v>
      </c>
      <c r="B1356" s="57">
        <f t="shared" si="158"/>
        <v>0</v>
      </c>
      <c r="C1356" s="57">
        <f t="shared" si="159"/>
        <v>0</v>
      </c>
      <c r="D1356" s="57">
        <f t="shared" si="160"/>
        <v>0</v>
      </c>
      <c r="E1356" s="57">
        <f t="shared" si="161"/>
        <v>0</v>
      </c>
      <c r="F1356" s="57">
        <f t="shared" si="162"/>
        <v>0</v>
      </c>
      <c r="G1356" s="57">
        <f t="shared" si="163"/>
        <v>0</v>
      </c>
      <c r="H1356" s="68">
        <v>2018</v>
      </c>
      <c r="I1356" s="68" t="s">
        <v>65</v>
      </c>
      <c r="J1356" s="68" t="s">
        <v>73</v>
      </c>
      <c r="K1356" s="74">
        <v>0.37640000000000001</v>
      </c>
      <c r="L1356" s="68">
        <v>11</v>
      </c>
    </row>
    <row r="1357" spans="1:12" x14ac:dyDescent="0.25">
      <c r="A1357" s="53" t="str">
        <f t="shared" si="157"/>
        <v>2018DecQatar Riyal</v>
      </c>
      <c r="B1357" s="57">
        <f t="shared" si="158"/>
        <v>0</v>
      </c>
      <c r="C1357" s="57">
        <f t="shared" si="159"/>
        <v>0</v>
      </c>
      <c r="D1357" s="57">
        <f t="shared" si="160"/>
        <v>0</v>
      </c>
      <c r="E1357" s="57">
        <f t="shared" si="161"/>
        <v>0</v>
      </c>
      <c r="F1357" s="57">
        <f t="shared" si="162"/>
        <v>0</v>
      </c>
      <c r="G1357" s="57">
        <f t="shared" si="163"/>
        <v>0</v>
      </c>
      <c r="H1357" s="68">
        <v>2018</v>
      </c>
      <c r="I1357" s="68" t="s">
        <v>11</v>
      </c>
      <c r="J1357" s="68" t="s">
        <v>73</v>
      </c>
      <c r="K1357" s="70">
        <v>0.37479999999999997</v>
      </c>
      <c r="L1357" s="68">
        <v>12</v>
      </c>
    </row>
    <row r="1358" spans="1:12" x14ac:dyDescent="0.25">
      <c r="A1358" s="53" t="str">
        <f t="shared" si="157"/>
        <v>2019JanQatar Riyal</v>
      </c>
      <c r="B1358" s="57">
        <f t="shared" si="158"/>
        <v>0</v>
      </c>
      <c r="C1358" s="57">
        <f t="shared" si="159"/>
        <v>0</v>
      </c>
      <c r="D1358" s="57">
        <f t="shared" si="160"/>
        <v>0</v>
      </c>
      <c r="E1358" s="57">
        <f t="shared" si="161"/>
        <v>0</v>
      </c>
      <c r="F1358" s="57">
        <f t="shared" si="162"/>
        <v>0</v>
      </c>
      <c r="G1358" s="57">
        <f t="shared" si="163"/>
        <v>0</v>
      </c>
      <c r="H1358" s="68">
        <v>2019</v>
      </c>
      <c r="I1358" s="68" t="s">
        <v>8</v>
      </c>
      <c r="J1358" s="68" t="s">
        <v>73</v>
      </c>
      <c r="K1358" s="74">
        <v>0.36979999999999996</v>
      </c>
      <c r="L1358" s="68">
        <v>1</v>
      </c>
    </row>
    <row r="1359" spans="1:12" x14ac:dyDescent="0.25">
      <c r="A1359" s="53" t="str">
        <f t="shared" si="157"/>
        <v>2019FebQatar Riyal</v>
      </c>
      <c r="B1359" s="57">
        <f t="shared" si="158"/>
        <v>0</v>
      </c>
      <c r="C1359" s="57">
        <f t="shared" si="159"/>
        <v>0</v>
      </c>
      <c r="D1359" s="57">
        <f t="shared" si="160"/>
        <v>0</v>
      </c>
      <c r="E1359" s="57">
        <f t="shared" si="161"/>
        <v>0</v>
      </c>
      <c r="F1359" s="57">
        <f t="shared" si="162"/>
        <v>0</v>
      </c>
      <c r="G1359" s="57">
        <f t="shared" si="163"/>
        <v>0</v>
      </c>
      <c r="H1359" s="68">
        <v>2019</v>
      </c>
      <c r="I1359" s="68" t="s">
        <v>36</v>
      </c>
      <c r="J1359" s="68" t="s">
        <v>73</v>
      </c>
      <c r="K1359" s="74">
        <v>0.37040000000000001</v>
      </c>
      <c r="L1359" s="68">
        <v>2</v>
      </c>
    </row>
    <row r="1360" spans="1:12" x14ac:dyDescent="0.25">
      <c r="A1360" s="53" t="str">
        <f t="shared" si="157"/>
        <v>2019MarQatar Riyal</v>
      </c>
      <c r="B1360" s="57">
        <f t="shared" si="158"/>
        <v>0</v>
      </c>
      <c r="C1360" s="57">
        <f t="shared" si="159"/>
        <v>0</v>
      </c>
      <c r="D1360" s="57">
        <f t="shared" si="160"/>
        <v>0</v>
      </c>
      <c r="E1360" s="57">
        <f t="shared" si="161"/>
        <v>0</v>
      </c>
      <c r="F1360" s="57">
        <f t="shared" si="162"/>
        <v>0</v>
      </c>
      <c r="G1360" s="57">
        <f t="shared" si="163"/>
        <v>0</v>
      </c>
      <c r="H1360" s="68">
        <v>2019</v>
      </c>
      <c r="I1360" s="68" t="s">
        <v>40</v>
      </c>
      <c r="J1360" s="68" t="s">
        <v>73</v>
      </c>
      <c r="K1360" s="74">
        <v>0.37240000000000001</v>
      </c>
      <c r="L1360" s="68">
        <v>3</v>
      </c>
    </row>
    <row r="1361" spans="1:12" x14ac:dyDescent="0.25">
      <c r="A1361" s="53" t="str">
        <f t="shared" si="157"/>
        <v>2019AprQatar Riyal</v>
      </c>
      <c r="B1361" s="57">
        <f t="shared" si="158"/>
        <v>0</v>
      </c>
      <c r="C1361" s="57">
        <f t="shared" si="159"/>
        <v>0</v>
      </c>
      <c r="D1361" s="57">
        <f t="shared" si="160"/>
        <v>0</v>
      </c>
      <c r="E1361" s="57">
        <f t="shared" si="161"/>
        <v>0</v>
      </c>
      <c r="F1361" s="57">
        <f t="shared" si="162"/>
        <v>0</v>
      </c>
      <c r="G1361" s="57">
        <f t="shared" si="163"/>
        <v>0</v>
      </c>
      <c r="H1361" s="68">
        <v>2019</v>
      </c>
      <c r="I1361" s="68" t="s">
        <v>44</v>
      </c>
      <c r="J1361" s="68" t="s">
        <v>73</v>
      </c>
      <c r="K1361" s="74">
        <v>0.374</v>
      </c>
      <c r="L1361" s="68">
        <v>4</v>
      </c>
    </row>
    <row r="1362" spans="1:12" x14ac:dyDescent="0.25">
      <c r="A1362" s="53" t="str">
        <f t="shared" si="157"/>
        <v>2019MayQatar Riyal</v>
      </c>
      <c r="B1362" s="57">
        <f t="shared" si="158"/>
        <v>0</v>
      </c>
      <c r="C1362" s="57">
        <f t="shared" si="159"/>
        <v>0</v>
      </c>
      <c r="D1362" s="57">
        <f t="shared" si="160"/>
        <v>0</v>
      </c>
      <c r="E1362" s="57">
        <f t="shared" si="161"/>
        <v>0</v>
      </c>
      <c r="F1362" s="57">
        <f t="shared" si="162"/>
        <v>0</v>
      </c>
      <c r="G1362" s="57">
        <f t="shared" si="163"/>
        <v>0</v>
      </c>
      <c r="H1362" s="68">
        <v>2019</v>
      </c>
      <c r="I1362" s="68" t="s">
        <v>48</v>
      </c>
      <c r="J1362" s="68" t="s">
        <v>73</v>
      </c>
      <c r="K1362" s="74">
        <v>0.37869999999999998</v>
      </c>
      <c r="L1362" s="68">
        <v>5</v>
      </c>
    </row>
    <row r="1363" spans="1:12" x14ac:dyDescent="0.25">
      <c r="A1363" s="53" t="str">
        <f t="shared" si="157"/>
        <v>2019JunQatar Riyal</v>
      </c>
      <c r="B1363" s="57">
        <f t="shared" si="158"/>
        <v>0</v>
      </c>
      <c r="C1363" s="57">
        <f t="shared" si="159"/>
        <v>0</v>
      </c>
      <c r="D1363" s="57">
        <f t="shared" si="160"/>
        <v>0</v>
      </c>
      <c r="E1363" s="57">
        <f t="shared" si="161"/>
        <v>0</v>
      </c>
      <c r="F1363" s="57">
        <f t="shared" si="162"/>
        <v>0</v>
      </c>
      <c r="G1363" s="57">
        <f t="shared" si="163"/>
        <v>0</v>
      </c>
      <c r="H1363" s="68">
        <v>2019</v>
      </c>
      <c r="I1363" s="68" t="s">
        <v>52</v>
      </c>
      <c r="J1363" s="68" t="s">
        <v>73</v>
      </c>
      <c r="K1363" s="74">
        <v>0.37170000000000003</v>
      </c>
      <c r="L1363" s="68">
        <v>6</v>
      </c>
    </row>
    <row r="1364" spans="1:12" x14ac:dyDescent="0.25">
      <c r="A1364" s="53" t="str">
        <f t="shared" si="157"/>
        <v>2019JulQatar Riyal</v>
      </c>
      <c r="B1364" s="57">
        <f t="shared" si="158"/>
        <v>0</v>
      </c>
      <c r="C1364" s="57">
        <f t="shared" si="159"/>
        <v>0</v>
      </c>
      <c r="D1364" s="57">
        <f t="shared" si="160"/>
        <v>0</v>
      </c>
      <c r="E1364" s="57">
        <f t="shared" si="161"/>
        <v>0</v>
      </c>
      <c r="F1364" s="57">
        <f t="shared" si="162"/>
        <v>0</v>
      </c>
      <c r="G1364" s="57">
        <f t="shared" si="163"/>
        <v>0</v>
      </c>
      <c r="H1364" s="68">
        <v>2019</v>
      </c>
      <c r="I1364" s="68" t="s">
        <v>56</v>
      </c>
      <c r="J1364" s="68" t="s">
        <v>73</v>
      </c>
      <c r="K1364" s="74">
        <v>0.376</v>
      </c>
      <c r="L1364" s="68">
        <v>7</v>
      </c>
    </row>
    <row r="1365" spans="1:12" x14ac:dyDescent="0.25">
      <c r="A1365" s="53" t="str">
        <f t="shared" si="157"/>
        <v>2019AugQatar Riyal</v>
      </c>
      <c r="B1365" s="57">
        <f t="shared" si="158"/>
        <v>0</v>
      </c>
      <c r="C1365" s="57">
        <f t="shared" si="159"/>
        <v>0</v>
      </c>
      <c r="D1365" s="57">
        <f t="shared" si="160"/>
        <v>0</v>
      </c>
      <c r="E1365" s="57">
        <f t="shared" si="161"/>
        <v>0</v>
      </c>
      <c r="F1365" s="57">
        <f t="shared" si="162"/>
        <v>0</v>
      </c>
      <c r="G1365" s="57">
        <f t="shared" si="163"/>
        <v>0</v>
      </c>
      <c r="H1365" s="68">
        <v>2019</v>
      </c>
      <c r="I1365" s="68" t="s">
        <v>58</v>
      </c>
      <c r="J1365" s="68" t="s">
        <v>73</v>
      </c>
      <c r="K1365" s="74">
        <v>0.38140000000000002</v>
      </c>
      <c r="L1365" s="68">
        <v>8</v>
      </c>
    </row>
    <row r="1366" spans="1:12" x14ac:dyDescent="0.25">
      <c r="A1366" s="53" t="str">
        <f t="shared" si="157"/>
        <v>2019SepQatar Riyal</v>
      </c>
      <c r="B1366" s="57">
        <f t="shared" si="158"/>
        <v>0</v>
      </c>
      <c r="C1366" s="57">
        <f t="shared" si="159"/>
        <v>0</v>
      </c>
      <c r="D1366" s="57">
        <f t="shared" si="160"/>
        <v>0</v>
      </c>
      <c r="E1366" s="57">
        <f t="shared" si="161"/>
        <v>0</v>
      </c>
      <c r="F1366" s="57">
        <f t="shared" si="162"/>
        <v>0</v>
      </c>
      <c r="G1366" s="57">
        <f t="shared" si="163"/>
        <v>0</v>
      </c>
      <c r="H1366" s="68">
        <v>2019</v>
      </c>
      <c r="I1366" s="68" t="s">
        <v>60</v>
      </c>
      <c r="J1366" s="68" t="s">
        <v>73</v>
      </c>
      <c r="K1366" s="74">
        <v>0.37939999999999996</v>
      </c>
      <c r="L1366" s="68">
        <v>9</v>
      </c>
    </row>
    <row r="1367" spans="1:12" x14ac:dyDescent="0.25">
      <c r="A1367" s="53" t="str">
        <f t="shared" si="157"/>
        <v>2019OctQatar Riyal</v>
      </c>
      <c r="B1367" s="57">
        <f t="shared" si="158"/>
        <v>0</v>
      </c>
      <c r="C1367" s="57">
        <f t="shared" si="159"/>
        <v>0</v>
      </c>
      <c r="D1367" s="57">
        <f t="shared" si="160"/>
        <v>0</v>
      </c>
      <c r="E1367" s="57">
        <f t="shared" si="161"/>
        <v>0</v>
      </c>
      <c r="F1367" s="57">
        <f t="shared" si="162"/>
        <v>0</v>
      </c>
      <c r="G1367" s="57">
        <f t="shared" si="163"/>
        <v>0</v>
      </c>
      <c r="H1367" s="68">
        <v>2019</v>
      </c>
      <c r="I1367" s="68" t="s">
        <v>62</v>
      </c>
      <c r="J1367" s="68" t="s">
        <v>73</v>
      </c>
      <c r="K1367" s="74">
        <v>0.37369999999999998</v>
      </c>
      <c r="L1367" s="68">
        <v>10</v>
      </c>
    </row>
    <row r="1368" spans="1:12" x14ac:dyDescent="0.25">
      <c r="A1368" s="53" t="str">
        <f t="shared" si="157"/>
        <v>2019NovQatar Riyal</v>
      </c>
      <c r="B1368" s="57">
        <f t="shared" si="158"/>
        <v>0</v>
      </c>
      <c r="C1368" s="57">
        <f t="shared" si="159"/>
        <v>0</v>
      </c>
      <c r="D1368" s="57">
        <f t="shared" si="160"/>
        <v>0</v>
      </c>
      <c r="E1368" s="57">
        <f t="shared" si="161"/>
        <v>0</v>
      </c>
      <c r="F1368" s="57">
        <f t="shared" si="162"/>
        <v>0</v>
      </c>
      <c r="G1368" s="57">
        <f t="shared" si="163"/>
        <v>0</v>
      </c>
      <c r="H1368" s="68">
        <v>2019</v>
      </c>
      <c r="I1368" s="68" t="s">
        <v>65</v>
      </c>
      <c r="J1368" s="68" t="s">
        <v>73</v>
      </c>
      <c r="K1368" s="74">
        <v>0.37520000000000003</v>
      </c>
      <c r="L1368" s="68">
        <v>11</v>
      </c>
    </row>
    <row r="1369" spans="1:12" x14ac:dyDescent="0.25">
      <c r="A1369" s="53" t="str">
        <f t="shared" si="157"/>
        <v>2019DecQatar Riyal</v>
      </c>
      <c r="B1369" s="57">
        <f t="shared" si="158"/>
        <v>0</v>
      </c>
      <c r="C1369" s="57">
        <f t="shared" si="159"/>
        <v>0</v>
      </c>
      <c r="D1369" s="57">
        <f t="shared" si="160"/>
        <v>0</v>
      </c>
      <c r="E1369" s="57">
        <f t="shared" si="161"/>
        <v>0</v>
      </c>
      <c r="F1369" s="57">
        <f t="shared" si="162"/>
        <v>0</v>
      </c>
      <c r="G1369" s="57">
        <f t="shared" si="163"/>
        <v>0</v>
      </c>
      <c r="H1369" s="68">
        <v>2019</v>
      </c>
      <c r="I1369" s="68" t="s">
        <v>11</v>
      </c>
      <c r="J1369" s="68" t="s">
        <v>73</v>
      </c>
      <c r="K1369" s="74">
        <v>0.36780000000000002</v>
      </c>
      <c r="L1369" s="68">
        <v>12</v>
      </c>
    </row>
    <row r="1370" spans="1:12" x14ac:dyDescent="0.25">
      <c r="A1370" s="53" t="str">
        <f t="shared" si="157"/>
        <v>2020JanQatar Riyal</v>
      </c>
      <c r="B1370" s="57">
        <f t="shared" si="158"/>
        <v>0</v>
      </c>
      <c r="C1370" s="57">
        <f t="shared" si="159"/>
        <v>0</v>
      </c>
      <c r="D1370" s="57">
        <f t="shared" si="160"/>
        <v>0</v>
      </c>
      <c r="E1370" s="57">
        <f t="shared" si="161"/>
        <v>0</v>
      </c>
      <c r="F1370" s="57">
        <f t="shared" si="162"/>
        <v>0</v>
      </c>
      <c r="G1370" s="57">
        <f t="shared" si="163"/>
        <v>0</v>
      </c>
      <c r="H1370" s="68">
        <v>2020</v>
      </c>
      <c r="I1370" s="68" t="s">
        <v>8</v>
      </c>
      <c r="J1370" s="68" t="s">
        <v>73</v>
      </c>
      <c r="K1370" s="70">
        <v>0.37180000000000002</v>
      </c>
      <c r="L1370" s="68">
        <v>1</v>
      </c>
    </row>
    <row r="1371" spans="1:12" x14ac:dyDescent="0.25">
      <c r="A1371" s="53" t="str">
        <f t="shared" si="157"/>
        <v>2020FebQatar Riyal</v>
      </c>
      <c r="B1371" s="57">
        <f t="shared" si="158"/>
        <v>0</v>
      </c>
      <c r="C1371" s="57">
        <f t="shared" si="159"/>
        <v>0</v>
      </c>
      <c r="D1371" s="57">
        <f t="shared" si="160"/>
        <v>0</v>
      </c>
      <c r="E1371" s="57">
        <f t="shared" si="161"/>
        <v>0</v>
      </c>
      <c r="F1371" s="57">
        <f t="shared" si="162"/>
        <v>0</v>
      </c>
      <c r="G1371" s="57">
        <f t="shared" si="163"/>
        <v>0</v>
      </c>
      <c r="H1371" s="68">
        <v>2020</v>
      </c>
      <c r="I1371" s="68" t="s">
        <v>36</v>
      </c>
      <c r="J1371" s="68" t="s">
        <v>73</v>
      </c>
      <c r="K1371" s="70">
        <v>0.38380000000000003</v>
      </c>
      <c r="L1371" s="68">
        <v>2</v>
      </c>
    </row>
    <row r="1372" spans="1:12" x14ac:dyDescent="0.25">
      <c r="A1372" s="53" t="str">
        <f t="shared" si="157"/>
        <v>2020MarQatar Riyal</v>
      </c>
      <c r="B1372" s="57">
        <f t="shared" si="158"/>
        <v>0</v>
      </c>
      <c r="C1372" s="57">
        <f t="shared" si="159"/>
        <v>0</v>
      </c>
      <c r="D1372" s="57">
        <f t="shared" si="160"/>
        <v>0</v>
      </c>
      <c r="E1372" s="57">
        <f t="shared" si="161"/>
        <v>0</v>
      </c>
      <c r="F1372" s="57">
        <f t="shared" si="162"/>
        <v>0</v>
      </c>
      <c r="G1372" s="57">
        <f t="shared" si="163"/>
        <v>0</v>
      </c>
      <c r="H1372" s="68">
        <v>2020</v>
      </c>
      <c r="I1372" s="68" t="s">
        <v>40</v>
      </c>
      <c r="J1372" s="68" t="s">
        <v>73</v>
      </c>
      <c r="K1372" s="70">
        <v>0.39130000000000004</v>
      </c>
      <c r="L1372" s="68">
        <v>3</v>
      </c>
    </row>
    <row r="1373" spans="1:12" x14ac:dyDescent="0.25">
      <c r="A1373" s="53" t="str">
        <f t="shared" si="157"/>
        <v>2020AprQatar Riyal</v>
      </c>
      <c r="B1373" s="57">
        <f t="shared" si="158"/>
        <v>0</v>
      </c>
      <c r="C1373" s="57">
        <f t="shared" si="159"/>
        <v>0</v>
      </c>
      <c r="D1373" s="57">
        <f t="shared" si="160"/>
        <v>0</v>
      </c>
      <c r="E1373" s="57">
        <f t="shared" si="161"/>
        <v>0</v>
      </c>
      <c r="F1373" s="57">
        <f t="shared" si="162"/>
        <v>0</v>
      </c>
      <c r="G1373" s="57">
        <f t="shared" si="163"/>
        <v>0</v>
      </c>
      <c r="H1373" s="68">
        <v>2020</v>
      </c>
      <c r="I1373" s="68" t="s">
        <v>44</v>
      </c>
      <c r="J1373" s="68" t="s">
        <v>73</v>
      </c>
      <c r="K1373" s="70">
        <v>0.38750000000000001</v>
      </c>
      <c r="L1373" s="68">
        <v>4</v>
      </c>
    </row>
    <row r="1374" spans="1:12" x14ac:dyDescent="0.25">
      <c r="A1374" s="53" t="str">
        <f t="shared" si="157"/>
        <v>2020MayQatar Riyal</v>
      </c>
      <c r="B1374" s="57">
        <f t="shared" si="158"/>
        <v>0</v>
      </c>
      <c r="C1374" s="57">
        <f t="shared" si="159"/>
        <v>0</v>
      </c>
      <c r="D1374" s="57">
        <f t="shared" si="160"/>
        <v>0</v>
      </c>
      <c r="E1374" s="57">
        <f t="shared" si="161"/>
        <v>0</v>
      </c>
      <c r="F1374" s="57">
        <f t="shared" si="162"/>
        <v>0</v>
      </c>
      <c r="G1374" s="57">
        <f t="shared" si="163"/>
        <v>0</v>
      </c>
      <c r="H1374" s="68">
        <v>2020</v>
      </c>
      <c r="I1374" s="68" t="s">
        <v>48</v>
      </c>
      <c r="J1374" s="68" t="s">
        <v>73</v>
      </c>
      <c r="K1374" s="70">
        <v>0.38840000000000002</v>
      </c>
      <c r="L1374" s="68">
        <v>5</v>
      </c>
    </row>
    <row r="1375" spans="1:12" x14ac:dyDescent="0.25">
      <c r="A1375" s="53" t="str">
        <f t="shared" si="157"/>
        <v>2020JunQatar Riyal</v>
      </c>
      <c r="B1375" s="57">
        <f t="shared" si="158"/>
        <v>0</v>
      </c>
      <c r="C1375" s="57">
        <f t="shared" si="159"/>
        <v>0</v>
      </c>
      <c r="D1375" s="57">
        <f t="shared" si="160"/>
        <v>0</v>
      </c>
      <c r="E1375" s="57">
        <f t="shared" si="161"/>
        <v>0</v>
      </c>
      <c r="F1375" s="57">
        <f t="shared" si="162"/>
        <v>0</v>
      </c>
      <c r="G1375" s="57">
        <f t="shared" si="163"/>
        <v>0</v>
      </c>
      <c r="H1375" s="68">
        <v>2020</v>
      </c>
      <c r="I1375" s="68" t="s">
        <v>52</v>
      </c>
      <c r="J1375" s="68" t="s">
        <v>73</v>
      </c>
      <c r="K1375" s="70">
        <v>0.3826</v>
      </c>
      <c r="L1375" s="68">
        <v>6</v>
      </c>
    </row>
    <row r="1376" spans="1:12" x14ac:dyDescent="0.25">
      <c r="A1376" s="53" t="str">
        <f t="shared" si="157"/>
        <v>2020JulQatar Riyal</v>
      </c>
      <c r="B1376" s="57">
        <f t="shared" si="158"/>
        <v>0</v>
      </c>
      <c r="C1376" s="57">
        <f t="shared" si="159"/>
        <v>0</v>
      </c>
      <c r="D1376" s="57">
        <f t="shared" si="160"/>
        <v>0</v>
      </c>
      <c r="E1376" s="57">
        <f t="shared" si="161"/>
        <v>0</v>
      </c>
      <c r="F1376" s="57">
        <f t="shared" si="162"/>
        <v>0</v>
      </c>
      <c r="G1376" s="57">
        <f t="shared" si="163"/>
        <v>0</v>
      </c>
      <c r="H1376" s="68">
        <v>2020</v>
      </c>
      <c r="I1376" s="68" t="s">
        <v>56</v>
      </c>
      <c r="J1376" s="68" t="s">
        <v>73</v>
      </c>
      <c r="K1376" s="70">
        <v>0.37759999999999999</v>
      </c>
      <c r="L1376" s="68">
        <v>7</v>
      </c>
    </row>
    <row r="1377" spans="1:12" x14ac:dyDescent="0.25">
      <c r="A1377" s="53" t="str">
        <f t="shared" si="157"/>
        <v>2020AugQatar Riyal</v>
      </c>
      <c r="B1377" s="57">
        <f t="shared" si="158"/>
        <v>0</v>
      </c>
      <c r="C1377" s="57">
        <f t="shared" si="159"/>
        <v>0</v>
      </c>
      <c r="D1377" s="57">
        <f t="shared" si="160"/>
        <v>0</v>
      </c>
      <c r="E1377" s="57">
        <f t="shared" si="161"/>
        <v>0</v>
      </c>
      <c r="F1377" s="57">
        <f t="shared" si="162"/>
        <v>0</v>
      </c>
      <c r="G1377" s="57">
        <f t="shared" si="163"/>
        <v>0</v>
      </c>
      <c r="H1377" s="68">
        <v>2020</v>
      </c>
      <c r="I1377" s="68" t="s">
        <v>58</v>
      </c>
      <c r="J1377" s="68" t="s">
        <v>73</v>
      </c>
      <c r="K1377" s="70">
        <v>0.37290000000000001</v>
      </c>
      <c r="L1377" s="68">
        <v>8</v>
      </c>
    </row>
    <row r="1378" spans="1:12" x14ac:dyDescent="0.25">
      <c r="A1378" s="53" t="str">
        <f t="shared" si="157"/>
        <v>2020SepQatar Riyal</v>
      </c>
      <c r="B1378" s="57">
        <f t="shared" si="158"/>
        <v>0</v>
      </c>
      <c r="C1378" s="57">
        <f t="shared" si="159"/>
        <v>0</v>
      </c>
      <c r="D1378" s="57">
        <f t="shared" si="160"/>
        <v>0</v>
      </c>
      <c r="E1378" s="57">
        <f t="shared" si="161"/>
        <v>0</v>
      </c>
      <c r="F1378" s="57">
        <f t="shared" si="162"/>
        <v>0</v>
      </c>
      <c r="G1378" s="57">
        <f t="shared" si="163"/>
        <v>0</v>
      </c>
      <c r="H1378" s="68">
        <v>2020</v>
      </c>
      <c r="I1378" s="68" t="s">
        <v>60</v>
      </c>
      <c r="J1378" s="68" t="s">
        <v>73</v>
      </c>
      <c r="K1378" s="70">
        <v>0.376</v>
      </c>
      <c r="L1378" s="68">
        <v>9</v>
      </c>
    </row>
    <row r="1379" spans="1:12" x14ac:dyDescent="0.25">
      <c r="A1379" s="53" t="str">
        <f t="shared" si="157"/>
        <v>2020OctQatar Riyal</v>
      </c>
      <c r="B1379" s="57">
        <f t="shared" si="158"/>
        <v>0</v>
      </c>
      <c r="C1379" s="57">
        <f t="shared" si="159"/>
        <v>0</v>
      </c>
      <c r="D1379" s="57">
        <f t="shared" si="160"/>
        <v>0</v>
      </c>
      <c r="E1379" s="57">
        <f t="shared" si="161"/>
        <v>0</v>
      </c>
      <c r="F1379" s="57">
        <f t="shared" si="162"/>
        <v>0</v>
      </c>
      <c r="G1379" s="57">
        <f t="shared" si="163"/>
        <v>0</v>
      </c>
      <c r="H1379" s="68">
        <v>2020</v>
      </c>
      <c r="I1379" s="68" t="s">
        <v>62</v>
      </c>
      <c r="J1379" s="68" t="s">
        <v>73</v>
      </c>
      <c r="K1379" s="70">
        <v>0.37450000000000006</v>
      </c>
      <c r="L1379" s="68">
        <v>10</v>
      </c>
    </row>
    <row r="1380" spans="1:12" x14ac:dyDescent="0.25">
      <c r="A1380" s="53" t="str">
        <f t="shared" si="157"/>
        <v>2020NovQatar Riyal</v>
      </c>
      <c r="B1380" s="57">
        <f t="shared" si="158"/>
        <v>0</v>
      </c>
      <c r="C1380" s="57">
        <f t="shared" si="159"/>
        <v>0</v>
      </c>
      <c r="D1380" s="57">
        <f t="shared" si="160"/>
        <v>0</v>
      </c>
      <c r="E1380" s="57">
        <f t="shared" si="161"/>
        <v>0</v>
      </c>
      <c r="F1380" s="57">
        <f t="shared" si="162"/>
        <v>0</v>
      </c>
      <c r="G1380" s="57">
        <f t="shared" si="163"/>
        <v>0</v>
      </c>
      <c r="H1380" s="68">
        <v>2020</v>
      </c>
      <c r="I1380" s="68" t="s">
        <v>65</v>
      </c>
      <c r="J1380" s="68" t="s">
        <v>73</v>
      </c>
      <c r="K1380" s="70">
        <v>0.36719999999999997</v>
      </c>
      <c r="L1380" s="68">
        <v>11</v>
      </c>
    </row>
    <row r="1381" spans="1:12" x14ac:dyDescent="0.25">
      <c r="A1381" s="53" t="str">
        <f t="shared" si="157"/>
        <v>2020DecQatar Riyal</v>
      </c>
      <c r="B1381" s="57">
        <f t="shared" si="158"/>
        <v>0</v>
      </c>
      <c r="C1381" s="57">
        <f t="shared" si="159"/>
        <v>0</v>
      </c>
      <c r="D1381" s="57">
        <f t="shared" si="160"/>
        <v>0</v>
      </c>
      <c r="E1381" s="57">
        <f t="shared" si="161"/>
        <v>0</v>
      </c>
      <c r="F1381" s="57">
        <f t="shared" si="162"/>
        <v>0</v>
      </c>
      <c r="G1381" s="57">
        <f t="shared" si="163"/>
        <v>0</v>
      </c>
      <c r="H1381" s="68">
        <v>2020</v>
      </c>
      <c r="I1381" s="68" t="s">
        <v>11</v>
      </c>
      <c r="J1381" s="68" t="s">
        <v>73</v>
      </c>
      <c r="K1381" s="70">
        <v>0.36310000000000003</v>
      </c>
      <c r="L1381" s="68">
        <v>12</v>
      </c>
    </row>
    <row r="1382" spans="1:12" x14ac:dyDescent="0.25">
      <c r="A1382" s="53" t="str">
        <f t="shared" si="157"/>
        <v>2021JanQatar Riyal</v>
      </c>
      <c r="B1382" s="57">
        <f t="shared" si="158"/>
        <v>0</v>
      </c>
      <c r="C1382" s="57">
        <f t="shared" si="159"/>
        <v>0</v>
      </c>
      <c r="D1382" s="57">
        <f t="shared" si="160"/>
        <v>0</v>
      </c>
      <c r="E1382" s="57">
        <f t="shared" si="161"/>
        <v>0</v>
      </c>
      <c r="F1382" s="57">
        <f t="shared" si="162"/>
        <v>0</v>
      </c>
      <c r="G1382" s="57">
        <f t="shared" si="163"/>
        <v>0</v>
      </c>
      <c r="H1382" s="68">
        <v>2021</v>
      </c>
      <c r="I1382" s="68" t="s">
        <v>8</v>
      </c>
      <c r="J1382" s="68" t="s">
        <v>73</v>
      </c>
      <c r="K1382" s="68">
        <v>0.36560000000000004</v>
      </c>
      <c r="L1382" s="68">
        <v>1</v>
      </c>
    </row>
    <row r="1383" spans="1:12" x14ac:dyDescent="0.25">
      <c r="A1383" s="53" t="str">
        <f t="shared" si="157"/>
        <v>2021FebQatar Riyal</v>
      </c>
      <c r="B1383" s="57">
        <f t="shared" si="158"/>
        <v>0</v>
      </c>
      <c r="C1383" s="57">
        <f t="shared" si="159"/>
        <v>0</v>
      </c>
      <c r="D1383" s="57">
        <f t="shared" si="160"/>
        <v>0</v>
      </c>
      <c r="E1383" s="57">
        <f t="shared" si="161"/>
        <v>0</v>
      </c>
      <c r="F1383" s="57">
        <f t="shared" si="162"/>
        <v>0</v>
      </c>
      <c r="G1383" s="57">
        <f t="shared" si="163"/>
        <v>0</v>
      </c>
      <c r="H1383" s="68">
        <v>2021</v>
      </c>
      <c r="I1383" s="68" t="s">
        <v>36</v>
      </c>
      <c r="J1383" s="68" t="s">
        <v>73</v>
      </c>
      <c r="K1383" s="68">
        <v>0.36460000000000004</v>
      </c>
      <c r="L1383" s="68">
        <v>2</v>
      </c>
    </row>
    <row r="1384" spans="1:12" x14ac:dyDescent="0.25">
      <c r="A1384" s="53" t="str">
        <f t="shared" si="157"/>
        <v>2021MarQatar Riyal</v>
      </c>
      <c r="B1384" s="57">
        <f t="shared" si="158"/>
        <v>0</v>
      </c>
      <c r="C1384" s="57">
        <f t="shared" si="159"/>
        <v>0</v>
      </c>
      <c r="D1384" s="57">
        <f t="shared" si="160"/>
        <v>0</v>
      </c>
      <c r="E1384" s="57">
        <f t="shared" si="161"/>
        <v>0</v>
      </c>
      <c r="F1384" s="57">
        <f t="shared" si="162"/>
        <v>0</v>
      </c>
      <c r="G1384" s="57">
        <f t="shared" si="163"/>
        <v>0</v>
      </c>
      <c r="H1384" s="68">
        <v>2021</v>
      </c>
      <c r="I1384" s="68" t="s">
        <v>40</v>
      </c>
      <c r="J1384" s="68" t="s">
        <v>73</v>
      </c>
      <c r="K1384" s="68">
        <v>0.36990000000000001</v>
      </c>
      <c r="L1384" s="68">
        <v>3</v>
      </c>
    </row>
    <row r="1385" spans="1:12" x14ac:dyDescent="0.25">
      <c r="A1385" s="53" t="str">
        <f t="shared" si="157"/>
        <v>2021AprQatar Riyal</v>
      </c>
      <c r="B1385" s="57">
        <f t="shared" si="158"/>
        <v>0</v>
      </c>
      <c r="C1385" s="57">
        <f t="shared" si="159"/>
        <v>0</v>
      </c>
      <c r="D1385" s="57">
        <f t="shared" si="160"/>
        <v>0</v>
      </c>
      <c r="E1385" s="57">
        <f t="shared" si="161"/>
        <v>0</v>
      </c>
      <c r="F1385" s="57">
        <f t="shared" si="162"/>
        <v>0</v>
      </c>
      <c r="G1385" s="57">
        <f t="shared" si="163"/>
        <v>0</v>
      </c>
      <c r="H1385" s="68">
        <v>2021</v>
      </c>
      <c r="I1385" s="68" t="s">
        <v>44</v>
      </c>
      <c r="J1385" s="68" t="s">
        <v>73</v>
      </c>
      <c r="K1385" s="68">
        <v>0.36420000000000002</v>
      </c>
      <c r="L1385" s="68">
        <v>4</v>
      </c>
    </row>
    <row r="1386" spans="1:12" x14ac:dyDescent="0.25">
      <c r="A1386" s="53" t="str">
        <f t="shared" si="157"/>
        <v>2021MayQatar Riyal</v>
      </c>
      <c r="B1386" s="57">
        <f t="shared" si="158"/>
        <v>0</v>
      </c>
      <c r="C1386" s="57">
        <f t="shared" si="159"/>
        <v>0</v>
      </c>
      <c r="D1386" s="57">
        <f t="shared" si="160"/>
        <v>0</v>
      </c>
      <c r="E1386" s="57">
        <f t="shared" si="161"/>
        <v>0</v>
      </c>
      <c r="F1386" s="57">
        <f t="shared" si="162"/>
        <v>0</v>
      </c>
      <c r="G1386" s="57">
        <f t="shared" si="163"/>
        <v>0</v>
      </c>
      <c r="H1386" s="68">
        <v>2021</v>
      </c>
      <c r="I1386" s="68" t="s">
        <v>48</v>
      </c>
      <c r="J1386" s="68" t="s">
        <v>73</v>
      </c>
      <c r="K1386" s="68">
        <v>0.36320000000000002</v>
      </c>
      <c r="L1386" s="68">
        <v>5</v>
      </c>
    </row>
    <row r="1387" spans="1:12" x14ac:dyDescent="0.25">
      <c r="A1387" s="53" t="str">
        <f t="shared" si="157"/>
        <v>2021JunQatar Riyal</v>
      </c>
      <c r="B1387" s="57">
        <f t="shared" si="158"/>
        <v>0</v>
      </c>
      <c r="C1387" s="57">
        <f t="shared" si="159"/>
        <v>0</v>
      </c>
      <c r="D1387" s="57">
        <f t="shared" si="160"/>
        <v>0</v>
      </c>
      <c r="E1387" s="57">
        <f t="shared" si="161"/>
        <v>0</v>
      </c>
      <c r="F1387" s="57">
        <f t="shared" si="162"/>
        <v>0</v>
      </c>
      <c r="G1387" s="57">
        <f t="shared" si="163"/>
        <v>0</v>
      </c>
      <c r="H1387" s="68">
        <v>2021</v>
      </c>
      <c r="I1387" s="68" t="s">
        <v>52</v>
      </c>
      <c r="J1387" s="68" t="s">
        <v>73</v>
      </c>
      <c r="K1387" s="68">
        <v>0.36320000000000002</v>
      </c>
      <c r="L1387" s="68">
        <v>6</v>
      </c>
    </row>
    <row r="1388" spans="1:12" x14ac:dyDescent="0.25">
      <c r="A1388" s="53" t="str">
        <f t="shared" si="157"/>
        <v>2021JulQatar Riyal</v>
      </c>
      <c r="B1388" s="57">
        <f t="shared" si="158"/>
        <v>0</v>
      </c>
      <c r="C1388" s="57">
        <f t="shared" si="159"/>
        <v>0</v>
      </c>
      <c r="D1388" s="57">
        <f t="shared" si="160"/>
        <v>0</v>
      </c>
      <c r="E1388" s="57">
        <f t="shared" si="161"/>
        <v>0</v>
      </c>
      <c r="F1388" s="57">
        <f t="shared" si="162"/>
        <v>0</v>
      </c>
      <c r="G1388" s="57">
        <f t="shared" si="163"/>
        <v>0</v>
      </c>
      <c r="H1388" s="68">
        <v>2021</v>
      </c>
      <c r="I1388" s="68" t="s">
        <v>56</v>
      </c>
      <c r="J1388" s="68" t="s">
        <v>73</v>
      </c>
      <c r="K1388" s="68">
        <v>0.37170000000000003</v>
      </c>
      <c r="L1388" s="68">
        <v>7</v>
      </c>
    </row>
    <row r="1389" spans="1:12" x14ac:dyDescent="0.25">
      <c r="A1389" s="53" t="str">
        <f t="shared" si="157"/>
        <v>2021AugQatar Riyal</v>
      </c>
      <c r="B1389" s="57">
        <f t="shared" si="158"/>
        <v>0</v>
      </c>
      <c r="C1389" s="57">
        <f t="shared" si="159"/>
        <v>0</v>
      </c>
      <c r="D1389" s="57">
        <f t="shared" si="160"/>
        <v>0</v>
      </c>
      <c r="E1389" s="57">
        <f t="shared" si="161"/>
        <v>0</v>
      </c>
      <c r="F1389" s="57">
        <f t="shared" si="162"/>
        <v>0</v>
      </c>
      <c r="G1389" s="57">
        <f t="shared" si="163"/>
        <v>0</v>
      </c>
      <c r="H1389" s="68">
        <v>2021</v>
      </c>
      <c r="I1389" s="68" t="s">
        <v>58</v>
      </c>
      <c r="J1389" s="68" t="s">
        <v>73</v>
      </c>
      <c r="K1389" s="68">
        <v>0.3639</v>
      </c>
      <c r="L1389" s="68">
        <v>8</v>
      </c>
    </row>
    <row r="1390" spans="1:12" x14ac:dyDescent="0.25">
      <c r="A1390" s="53" t="str">
        <f t="shared" ref="A1390:A1453" si="164">CONCATENATE(H1390,I1390,J1390)</f>
        <v>2021SepQatar Riyal</v>
      </c>
      <c r="B1390" s="57">
        <f t="shared" si="158"/>
        <v>0</v>
      </c>
      <c r="C1390" s="57">
        <f t="shared" si="159"/>
        <v>0</v>
      </c>
      <c r="D1390" s="57">
        <f t="shared" si="160"/>
        <v>0</v>
      </c>
      <c r="E1390" s="57">
        <f t="shared" si="161"/>
        <v>0</v>
      </c>
      <c r="F1390" s="57">
        <f t="shared" si="162"/>
        <v>0</v>
      </c>
      <c r="G1390" s="57">
        <f t="shared" si="163"/>
        <v>0</v>
      </c>
      <c r="H1390" s="68">
        <v>2021</v>
      </c>
      <c r="I1390" s="68" t="s">
        <v>60</v>
      </c>
      <c r="J1390" s="68" t="s">
        <v>73</v>
      </c>
      <c r="K1390" s="68">
        <v>0.37079999999999996</v>
      </c>
      <c r="L1390" s="68">
        <v>9</v>
      </c>
    </row>
    <row r="1391" spans="1:12" x14ac:dyDescent="0.25">
      <c r="A1391" s="53" t="str">
        <f t="shared" si="164"/>
        <v>2021OctQatar Riyal</v>
      </c>
      <c r="B1391" s="57">
        <f t="shared" si="158"/>
        <v>0</v>
      </c>
      <c r="C1391" s="57">
        <f t="shared" si="159"/>
        <v>0</v>
      </c>
      <c r="D1391" s="57">
        <f t="shared" si="160"/>
        <v>0</v>
      </c>
      <c r="E1391" s="57">
        <f t="shared" si="161"/>
        <v>0</v>
      </c>
      <c r="F1391" s="57">
        <f t="shared" si="162"/>
        <v>0</v>
      </c>
      <c r="G1391" s="57">
        <f t="shared" si="163"/>
        <v>0</v>
      </c>
      <c r="H1391" s="68">
        <v>2021</v>
      </c>
      <c r="I1391" s="68" t="s">
        <v>62</v>
      </c>
      <c r="J1391" s="68" t="s">
        <v>73</v>
      </c>
      <c r="K1391" s="68">
        <v>0.36920000000000003</v>
      </c>
      <c r="L1391" s="68">
        <v>10</v>
      </c>
    </row>
    <row r="1392" spans="1:12" x14ac:dyDescent="0.25">
      <c r="A1392" s="53" t="str">
        <f t="shared" si="164"/>
        <v>2021NovQatar Riyal</v>
      </c>
      <c r="B1392" s="57">
        <f t="shared" si="158"/>
        <v>0</v>
      </c>
      <c r="C1392" s="57">
        <f t="shared" si="159"/>
        <v>0</v>
      </c>
      <c r="D1392" s="57">
        <f t="shared" si="160"/>
        <v>0</v>
      </c>
      <c r="E1392" s="57">
        <f t="shared" si="161"/>
        <v>0</v>
      </c>
      <c r="F1392" s="57">
        <f t="shared" si="162"/>
        <v>0</v>
      </c>
      <c r="G1392" s="57">
        <f t="shared" si="163"/>
        <v>0</v>
      </c>
      <c r="H1392" s="68">
        <v>2021</v>
      </c>
      <c r="I1392" s="68" t="s">
        <v>65</v>
      </c>
      <c r="J1392" s="68" t="s">
        <v>73</v>
      </c>
      <c r="K1392" s="68">
        <v>0.373</v>
      </c>
      <c r="L1392" s="68">
        <v>11</v>
      </c>
    </row>
    <row r="1393" spans="1:12" x14ac:dyDescent="0.25">
      <c r="A1393" s="53" t="str">
        <f t="shared" si="164"/>
        <v>2021DecQatar Riyal</v>
      </c>
      <c r="B1393" s="57">
        <f t="shared" si="158"/>
        <v>0</v>
      </c>
      <c r="C1393" s="57">
        <f t="shared" si="159"/>
        <v>0</v>
      </c>
      <c r="D1393" s="57">
        <f t="shared" si="160"/>
        <v>0</v>
      </c>
      <c r="E1393" s="57">
        <f t="shared" si="161"/>
        <v>0</v>
      </c>
      <c r="F1393" s="57">
        <f t="shared" si="162"/>
        <v>0</v>
      </c>
      <c r="G1393" s="57">
        <f t="shared" si="163"/>
        <v>0</v>
      </c>
      <c r="H1393" s="68">
        <v>2021</v>
      </c>
      <c r="I1393" s="68" t="s">
        <v>11</v>
      </c>
      <c r="J1393" s="68" t="s">
        <v>73</v>
      </c>
      <c r="K1393" s="68">
        <v>0.37119999999999997</v>
      </c>
      <c r="L1393" s="68">
        <v>12</v>
      </c>
    </row>
    <row r="1394" spans="1:12" x14ac:dyDescent="0.25">
      <c r="A1394" s="53" t="str">
        <f t="shared" si="164"/>
        <v>2022JanQatar Riyal</v>
      </c>
      <c r="B1394" s="57">
        <f t="shared" si="158"/>
        <v>0</v>
      </c>
      <c r="C1394" s="57">
        <f t="shared" si="159"/>
        <v>0</v>
      </c>
      <c r="D1394" s="57">
        <f t="shared" si="160"/>
        <v>0</v>
      </c>
      <c r="E1394" s="57">
        <f t="shared" si="161"/>
        <v>0</v>
      </c>
      <c r="F1394" s="57">
        <f t="shared" si="162"/>
        <v>0</v>
      </c>
      <c r="G1394" s="57">
        <f t="shared" si="163"/>
        <v>0</v>
      </c>
      <c r="H1394" s="68">
        <v>2022</v>
      </c>
      <c r="I1394" s="68" t="s">
        <v>8</v>
      </c>
      <c r="J1394" s="68" t="s">
        <v>73</v>
      </c>
      <c r="K1394" s="76">
        <v>0.37060000000000004</v>
      </c>
      <c r="L1394" s="68">
        <v>1</v>
      </c>
    </row>
    <row r="1395" spans="1:12" x14ac:dyDescent="0.25">
      <c r="A1395" s="53" t="str">
        <f t="shared" si="164"/>
        <v>2022FebQatar Riyal</v>
      </c>
      <c r="B1395" s="57">
        <f t="shared" si="158"/>
        <v>0</v>
      </c>
      <c r="C1395" s="57">
        <f t="shared" si="159"/>
        <v>0</v>
      </c>
      <c r="D1395" s="57">
        <f t="shared" si="160"/>
        <v>0</v>
      </c>
      <c r="E1395" s="57">
        <f t="shared" si="161"/>
        <v>0</v>
      </c>
      <c r="F1395" s="57">
        <f t="shared" si="162"/>
        <v>0</v>
      </c>
      <c r="G1395" s="57">
        <f t="shared" si="163"/>
        <v>0</v>
      </c>
      <c r="H1395" s="68">
        <v>2022</v>
      </c>
      <c r="I1395" s="68" t="s">
        <v>36</v>
      </c>
      <c r="J1395" s="68" t="s">
        <v>73</v>
      </c>
      <c r="K1395" s="76">
        <v>0.37240000000000001</v>
      </c>
      <c r="L1395" s="68">
        <v>2</v>
      </c>
    </row>
    <row r="1396" spans="1:12" x14ac:dyDescent="0.25">
      <c r="A1396" s="53" t="str">
        <f t="shared" si="164"/>
        <v>2022MarQatar Riyal</v>
      </c>
      <c r="B1396" s="57">
        <f t="shared" si="158"/>
        <v>0</v>
      </c>
      <c r="C1396" s="57">
        <f t="shared" si="159"/>
        <v>0</v>
      </c>
      <c r="D1396" s="57">
        <f t="shared" si="160"/>
        <v>0</v>
      </c>
      <c r="E1396" s="57">
        <f t="shared" si="161"/>
        <v>0</v>
      </c>
      <c r="F1396" s="57">
        <f t="shared" si="162"/>
        <v>0</v>
      </c>
      <c r="G1396" s="57">
        <f t="shared" si="163"/>
        <v>0</v>
      </c>
      <c r="H1396" s="68">
        <v>2022</v>
      </c>
      <c r="I1396" s="68" t="s">
        <v>40</v>
      </c>
      <c r="J1396" s="68" t="s">
        <v>73</v>
      </c>
      <c r="K1396" s="76">
        <v>0.37040000000000001</v>
      </c>
      <c r="L1396" s="68">
        <v>3</v>
      </c>
    </row>
    <row r="1397" spans="1:12" x14ac:dyDescent="0.25">
      <c r="A1397" s="53" t="str">
        <f t="shared" si="164"/>
        <v>2022AprQatar Riyal</v>
      </c>
      <c r="B1397" s="57">
        <f t="shared" si="158"/>
        <v>0</v>
      </c>
      <c r="C1397" s="57">
        <f t="shared" si="159"/>
        <v>0</v>
      </c>
      <c r="D1397" s="57">
        <f t="shared" si="160"/>
        <v>0</v>
      </c>
      <c r="E1397" s="57">
        <f t="shared" si="161"/>
        <v>0</v>
      </c>
      <c r="F1397" s="57">
        <f t="shared" si="162"/>
        <v>0</v>
      </c>
      <c r="G1397" s="57">
        <f t="shared" si="163"/>
        <v>0</v>
      </c>
      <c r="H1397" s="68">
        <v>2022</v>
      </c>
      <c r="I1397" s="68" t="s">
        <v>44</v>
      </c>
      <c r="J1397" s="68" t="s">
        <v>73</v>
      </c>
      <c r="K1397" s="76">
        <v>0.37939999999999996</v>
      </c>
      <c r="L1397" s="68">
        <v>4</v>
      </c>
    </row>
    <row r="1398" spans="1:12" x14ac:dyDescent="0.25">
      <c r="A1398" s="53" t="str">
        <f t="shared" si="164"/>
        <v>2022MayQatar Riyal</v>
      </c>
      <c r="B1398" s="57">
        <f t="shared" si="158"/>
        <v>0</v>
      </c>
      <c r="C1398" s="57">
        <f t="shared" si="159"/>
        <v>0</v>
      </c>
      <c r="D1398" s="57">
        <f t="shared" si="160"/>
        <v>0</v>
      </c>
      <c r="E1398" s="57">
        <f t="shared" si="161"/>
        <v>0</v>
      </c>
      <c r="F1398" s="57">
        <f t="shared" si="162"/>
        <v>0</v>
      </c>
      <c r="G1398" s="57">
        <f t="shared" si="163"/>
        <v>0</v>
      </c>
      <c r="H1398" s="68">
        <v>2022</v>
      </c>
      <c r="I1398" s="68" t="s">
        <v>48</v>
      </c>
      <c r="J1398" s="68" t="s">
        <v>73</v>
      </c>
      <c r="K1398" s="68">
        <v>0.37520000000000003</v>
      </c>
      <c r="L1398" s="68">
        <v>5</v>
      </c>
    </row>
    <row r="1399" spans="1:12" x14ac:dyDescent="0.25">
      <c r="A1399" s="53" t="str">
        <f t="shared" si="164"/>
        <v>2022JunQatar Riyal</v>
      </c>
      <c r="B1399" s="57">
        <f t="shared" si="158"/>
        <v>0</v>
      </c>
      <c r="C1399" s="57">
        <f t="shared" si="159"/>
        <v>0</v>
      </c>
      <c r="D1399" s="57">
        <f t="shared" si="160"/>
        <v>0</v>
      </c>
      <c r="E1399" s="57">
        <f t="shared" si="161"/>
        <v>0</v>
      </c>
      <c r="F1399" s="57">
        <f t="shared" si="162"/>
        <v>0</v>
      </c>
      <c r="G1399" s="57">
        <f t="shared" si="163"/>
        <v>0</v>
      </c>
      <c r="H1399" s="68">
        <v>2022</v>
      </c>
      <c r="I1399" s="68" t="s">
        <v>52</v>
      </c>
      <c r="J1399" s="68" t="s">
        <v>73</v>
      </c>
      <c r="K1399" s="76">
        <v>0.37890000000000001</v>
      </c>
      <c r="L1399" s="68">
        <v>6</v>
      </c>
    </row>
    <row r="1400" spans="1:12" x14ac:dyDescent="0.25">
      <c r="A1400" s="53" t="str">
        <f t="shared" si="164"/>
        <v>2022JulQatar Riyal</v>
      </c>
      <c r="B1400" s="57">
        <f t="shared" si="158"/>
        <v>0</v>
      </c>
      <c r="C1400" s="57">
        <f t="shared" si="159"/>
        <v>0</v>
      </c>
      <c r="D1400" s="57">
        <f t="shared" si="160"/>
        <v>0</v>
      </c>
      <c r="E1400" s="57">
        <f t="shared" si="161"/>
        <v>0</v>
      </c>
      <c r="F1400" s="57">
        <f t="shared" si="162"/>
        <v>0</v>
      </c>
      <c r="G1400" s="57">
        <f t="shared" si="163"/>
        <v>0</v>
      </c>
      <c r="H1400" s="68">
        <v>2022</v>
      </c>
      <c r="I1400" s="68" t="s">
        <v>56</v>
      </c>
      <c r="J1400" s="68" t="s">
        <v>73</v>
      </c>
      <c r="K1400" s="68">
        <v>0.37450000000000006</v>
      </c>
      <c r="L1400" s="68">
        <v>7</v>
      </c>
    </row>
    <row r="1401" spans="1:12" x14ac:dyDescent="0.25">
      <c r="A1401" s="53" t="str">
        <f t="shared" si="164"/>
        <v>2022AugQatar Riyal</v>
      </c>
      <c r="B1401" s="57">
        <f t="shared" si="158"/>
        <v>0</v>
      </c>
      <c r="C1401" s="57">
        <f t="shared" si="159"/>
        <v>0</v>
      </c>
      <c r="D1401" s="57">
        <f t="shared" si="160"/>
        <v>0</v>
      </c>
      <c r="E1401" s="57">
        <f t="shared" si="161"/>
        <v>0</v>
      </c>
      <c r="F1401" s="57">
        <f t="shared" si="162"/>
        <v>0</v>
      </c>
      <c r="G1401" s="57">
        <f t="shared" si="163"/>
        <v>0</v>
      </c>
      <c r="H1401" s="68">
        <v>2022</v>
      </c>
      <c r="I1401" s="68" t="s">
        <v>58</v>
      </c>
      <c r="J1401" s="68" t="s">
        <v>73</v>
      </c>
      <c r="K1401" s="68">
        <v>0.37969999999999998</v>
      </c>
      <c r="L1401" s="68">
        <v>8</v>
      </c>
    </row>
    <row r="1402" spans="1:12" x14ac:dyDescent="0.25">
      <c r="A1402" s="53" t="str">
        <f t="shared" si="164"/>
        <v>2022SepQatar Riyal</v>
      </c>
      <c r="B1402" s="57">
        <f t="shared" si="158"/>
        <v>0</v>
      </c>
      <c r="C1402" s="57">
        <f t="shared" si="159"/>
        <v>0</v>
      </c>
      <c r="D1402" s="57">
        <f t="shared" si="160"/>
        <v>0</v>
      </c>
      <c r="E1402" s="57">
        <f t="shared" si="161"/>
        <v>0</v>
      </c>
      <c r="F1402" s="57">
        <f t="shared" si="162"/>
        <v>0</v>
      </c>
      <c r="G1402" s="57">
        <f t="shared" si="163"/>
        <v>0</v>
      </c>
      <c r="H1402" s="68">
        <v>2022</v>
      </c>
      <c r="I1402" s="68" t="s">
        <v>60</v>
      </c>
      <c r="J1402" s="68" t="s">
        <v>73</v>
      </c>
      <c r="K1402" s="68">
        <v>0.39140000000000003</v>
      </c>
      <c r="L1402" s="68">
        <v>9</v>
      </c>
    </row>
    <row r="1403" spans="1:12" x14ac:dyDescent="0.25">
      <c r="A1403" s="53" t="str">
        <f t="shared" si="164"/>
        <v>2022OctQatar Riyal</v>
      </c>
      <c r="B1403" s="57">
        <f t="shared" si="158"/>
        <v>0</v>
      </c>
      <c r="C1403" s="57">
        <f t="shared" si="159"/>
        <v>0</v>
      </c>
      <c r="D1403" s="57">
        <f t="shared" si="160"/>
        <v>0</v>
      </c>
      <c r="E1403" s="57">
        <f t="shared" si="161"/>
        <v>0</v>
      </c>
      <c r="F1403" s="57">
        <f t="shared" si="162"/>
        <v>0</v>
      </c>
      <c r="G1403" s="57">
        <f t="shared" si="163"/>
        <v>0</v>
      </c>
      <c r="H1403" s="68">
        <v>2022</v>
      </c>
      <c r="I1403" s="68" t="s">
        <v>62</v>
      </c>
      <c r="J1403" s="68" t="s">
        <v>73</v>
      </c>
      <c r="K1403" s="68">
        <v>0.38390000000000002</v>
      </c>
      <c r="L1403" s="68">
        <v>10</v>
      </c>
    </row>
    <row r="1404" spans="1:12" x14ac:dyDescent="0.25">
      <c r="A1404" s="53" t="str">
        <f t="shared" si="164"/>
        <v>2022NovQatar Riyal</v>
      </c>
      <c r="B1404" s="57">
        <f t="shared" si="158"/>
        <v>0</v>
      </c>
      <c r="C1404" s="57">
        <f t="shared" si="159"/>
        <v>0</v>
      </c>
      <c r="D1404" s="57">
        <f t="shared" si="160"/>
        <v>0</v>
      </c>
      <c r="E1404" s="57">
        <f t="shared" si="161"/>
        <v>0</v>
      </c>
      <c r="F1404" s="57">
        <f t="shared" si="162"/>
        <v>0</v>
      </c>
      <c r="G1404" s="57">
        <f t="shared" si="163"/>
        <v>0</v>
      </c>
      <c r="H1404" s="68">
        <v>2022</v>
      </c>
      <c r="I1404" s="68" t="s">
        <v>65</v>
      </c>
      <c r="J1404" s="68" t="s">
        <v>73</v>
      </c>
      <c r="K1404" s="68">
        <v>0.37560000000000004</v>
      </c>
      <c r="L1404" s="68">
        <v>11</v>
      </c>
    </row>
    <row r="1405" spans="1:12" x14ac:dyDescent="0.25">
      <c r="A1405" s="53" t="str">
        <f t="shared" si="164"/>
        <v>2022DecQatar Riyal</v>
      </c>
      <c r="B1405" s="57">
        <f t="shared" si="158"/>
        <v>0</v>
      </c>
      <c r="C1405" s="57">
        <f t="shared" si="159"/>
        <v>0</v>
      </c>
      <c r="D1405" s="57">
        <f t="shared" si="160"/>
        <v>0</v>
      </c>
      <c r="E1405" s="57">
        <f t="shared" si="161"/>
        <v>0</v>
      </c>
      <c r="F1405" s="57">
        <f t="shared" si="162"/>
        <v>0</v>
      </c>
      <c r="G1405" s="57">
        <f t="shared" si="163"/>
        <v>0</v>
      </c>
      <c r="H1405" s="68">
        <v>2022</v>
      </c>
      <c r="I1405" s="68" t="s">
        <v>11</v>
      </c>
      <c r="J1405" s="68" t="s">
        <v>73</v>
      </c>
      <c r="K1405" s="68">
        <v>0.36799999999999999</v>
      </c>
      <c r="L1405" s="68">
        <v>12</v>
      </c>
    </row>
    <row r="1406" spans="1:12" x14ac:dyDescent="0.25">
      <c r="A1406" s="53" t="str">
        <f t="shared" si="164"/>
        <v>2023JanQatar Riyal</v>
      </c>
      <c r="B1406" s="57">
        <f t="shared" si="158"/>
        <v>0</v>
      </c>
      <c r="C1406" s="57">
        <f t="shared" si="159"/>
        <v>0</v>
      </c>
      <c r="D1406" s="57">
        <f t="shared" si="160"/>
        <v>0</v>
      </c>
      <c r="E1406" s="57">
        <f t="shared" si="161"/>
        <v>0</v>
      </c>
      <c r="F1406" s="57">
        <f t="shared" si="162"/>
        <v>0</v>
      </c>
      <c r="G1406" s="57">
        <f t="shared" si="163"/>
        <v>0</v>
      </c>
      <c r="H1406" s="68">
        <v>2023</v>
      </c>
      <c r="I1406" s="68" t="s">
        <v>8</v>
      </c>
      <c r="J1406" s="68" t="s">
        <v>73</v>
      </c>
      <c r="K1406" s="77">
        <v>0.35899999999999999</v>
      </c>
      <c r="L1406" s="68">
        <v>1</v>
      </c>
    </row>
    <row r="1407" spans="1:12" x14ac:dyDescent="0.25">
      <c r="A1407" s="53" t="str">
        <f t="shared" si="164"/>
        <v>2023FebQatar Riyal</v>
      </c>
      <c r="B1407" s="57">
        <f t="shared" si="158"/>
        <v>0</v>
      </c>
      <c r="C1407" s="57">
        <f t="shared" si="159"/>
        <v>0</v>
      </c>
      <c r="D1407" s="57">
        <f t="shared" si="160"/>
        <v>0</v>
      </c>
      <c r="E1407" s="57">
        <f t="shared" si="161"/>
        <v>0</v>
      </c>
      <c r="F1407" s="57">
        <f t="shared" si="162"/>
        <v>0</v>
      </c>
      <c r="G1407" s="57">
        <f t="shared" si="163"/>
        <v>0</v>
      </c>
      <c r="H1407" s="68">
        <v>2023</v>
      </c>
      <c r="I1407" s="68" t="s">
        <v>36</v>
      </c>
      <c r="J1407" s="68" t="s">
        <v>73</v>
      </c>
      <c r="K1407" s="77">
        <v>0.36920000000000003</v>
      </c>
      <c r="L1407" s="68">
        <v>2</v>
      </c>
    </row>
    <row r="1408" spans="1:12" x14ac:dyDescent="0.25">
      <c r="A1408" s="53" t="str">
        <f t="shared" si="164"/>
        <v>2023MarQatar Riyal</v>
      </c>
      <c r="B1408" s="57">
        <f t="shared" si="158"/>
        <v>0</v>
      </c>
      <c r="C1408" s="57">
        <f t="shared" si="159"/>
        <v>0</v>
      </c>
      <c r="D1408" s="57">
        <f t="shared" si="160"/>
        <v>0</v>
      </c>
      <c r="E1408" s="57">
        <f t="shared" si="161"/>
        <v>0</v>
      </c>
      <c r="F1408" s="57">
        <f t="shared" si="162"/>
        <v>0</v>
      </c>
      <c r="G1408" s="57">
        <f t="shared" si="163"/>
        <v>0</v>
      </c>
      <c r="H1408" s="68">
        <v>2023</v>
      </c>
      <c r="I1408" s="68" t="s">
        <v>40</v>
      </c>
      <c r="J1408" s="68" t="s">
        <v>73</v>
      </c>
      <c r="K1408" s="77">
        <v>0.36299999999999999</v>
      </c>
      <c r="L1408" s="68">
        <v>3</v>
      </c>
    </row>
    <row r="1409" spans="1:12" x14ac:dyDescent="0.25">
      <c r="A1409" s="53" t="str">
        <f t="shared" si="164"/>
        <v>2023AprQatar Riyal</v>
      </c>
      <c r="B1409" s="57">
        <f t="shared" si="158"/>
        <v>0</v>
      </c>
      <c r="C1409" s="57">
        <f t="shared" si="159"/>
        <v>0</v>
      </c>
      <c r="D1409" s="57">
        <f t="shared" si="160"/>
        <v>0</v>
      </c>
      <c r="E1409" s="57">
        <f t="shared" si="161"/>
        <v>0</v>
      </c>
      <c r="F1409" s="57">
        <f t="shared" si="162"/>
        <v>0</v>
      </c>
      <c r="G1409" s="57">
        <f t="shared" si="163"/>
        <v>0</v>
      </c>
      <c r="H1409" s="68">
        <v>2023</v>
      </c>
      <c r="I1409" s="68" t="s">
        <v>44</v>
      </c>
      <c r="J1409" s="68" t="s">
        <v>73</v>
      </c>
      <c r="K1409" s="77">
        <v>0.36599999999999999</v>
      </c>
      <c r="L1409" s="68">
        <v>4</v>
      </c>
    </row>
    <row r="1410" spans="1:12" x14ac:dyDescent="0.25">
      <c r="A1410" s="53" t="str">
        <f t="shared" si="164"/>
        <v>2023MayQatar Riyal</v>
      </c>
      <c r="B1410" s="57">
        <f t="shared" ref="B1410:B1473" si="165">IF($N$8=A1410,1,0)</f>
        <v>0</v>
      </c>
      <c r="C1410" s="57">
        <f t="shared" si="159"/>
        <v>0</v>
      </c>
      <c r="D1410" s="57">
        <f t="shared" si="160"/>
        <v>0</v>
      </c>
      <c r="E1410" s="57">
        <f t="shared" si="161"/>
        <v>0</v>
      </c>
      <c r="F1410" s="57">
        <f t="shared" si="162"/>
        <v>0</v>
      </c>
      <c r="G1410" s="57">
        <f t="shared" si="163"/>
        <v>0</v>
      </c>
      <c r="H1410" s="68">
        <v>2023</v>
      </c>
      <c r="I1410" s="68" t="s">
        <v>48</v>
      </c>
      <c r="J1410" s="68" t="s">
        <v>73</v>
      </c>
      <c r="K1410" s="77">
        <v>0.37140000000000001</v>
      </c>
      <c r="L1410" s="68">
        <v>5</v>
      </c>
    </row>
    <row r="1411" spans="1:12" x14ac:dyDescent="0.25">
      <c r="A1411" s="53" t="str">
        <f t="shared" si="164"/>
        <v>2023JunQatar Riyal</v>
      </c>
      <c r="B1411" s="57">
        <f t="shared" si="165"/>
        <v>0</v>
      </c>
      <c r="C1411" s="57">
        <f t="shared" si="159"/>
        <v>0</v>
      </c>
      <c r="D1411" s="57">
        <f t="shared" si="160"/>
        <v>0</v>
      </c>
      <c r="E1411" s="57">
        <f t="shared" si="161"/>
        <v>0</v>
      </c>
      <c r="F1411" s="57">
        <f t="shared" si="162"/>
        <v>0</v>
      </c>
      <c r="G1411" s="57">
        <f t="shared" si="163"/>
        <v>0</v>
      </c>
      <c r="H1411" s="68">
        <v>2023</v>
      </c>
      <c r="I1411" s="68" t="s">
        <v>52</v>
      </c>
      <c r="J1411" s="68" t="s">
        <v>73</v>
      </c>
      <c r="K1411" s="77">
        <v>0.37180000000000002</v>
      </c>
      <c r="L1411" s="68">
        <v>6</v>
      </c>
    </row>
    <row r="1412" spans="1:12" x14ac:dyDescent="0.25">
      <c r="A1412" s="53" t="str">
        <f t="shared" si="164"/>
        <v>2023JulQatar Riyal</v>
      </c>
      <c r="B1412" s="57">
        <f t="shared" si="165"/>
        <v>0</v>
      </c>
      <c r="C1412" s="57">
        <f t="shared" ref="C1412:C1475" si="166">IF(A1412=$N$10,1,0)</f>
        <v>0</v>
      </c>
      <c r="D1412" s="57">
        <f t="shared" ref="D1412:D1475" si="167">SUM(B1412:C1412)</f>
        <v>0</v>
      </c>
      <c r="E1412" s="57">
        <f t="shared" ref="E1412:E1475" si="168">IF(SUM(D1412,E1411)=1,1,0)</f>
        <v>0</v>
      </c>
      <c r="F1412" s="57">
        <f t="shared" ref="F1412:F1475" si="169">MAX(D1412:E1412)</f>
        <v>0</v>
      </c>
      <c r="G1412" s="57">
        <f t="shared" ref="G1412:G1475" si="170">IF(AND(F1412=1,F1411=1),G1411+F1412,F1412)</f>
        <v>0</v>
      </c>
      <c r="H1412" s="68">
        <v>2023</v>
      </c>
      <c r="I1412" s="68" t="s">
        <v>56</v>
      </c>
      <c r="J1412" s="68" t="s">
        <v>73</v>
      </c>
      <c r="K1412" s="76">
        <v>0.3654</v>
      </c>
      <c r="L1412" s="68">
        <v>7</v>
      </c>
    </row>
    <row r="1413" spans="1:12" x14ac:dyDescent="0.25">
      <c r="A1413" s="53" t="str">
        <f t="shared" si="164"/>
        <v>2023AugQatar Riyal</v>
      </c>
      <c r="B1413" s="57">
        <f t="shared" si="165"/>
        <v>0</v>
      </c>
      <c r="C1413" s="57">
        <f t="shared" si="166"/>
        <v>0</v>
      </c>
      <c r="D1413" s="57">
        <f t="shared" si="167"/>
        <v>0</v>
      </c>
      <c r="E1413" s="57">
        <f t="shared" si="168"/>
        <v>0</v>
      </c>
      <c r="F1413" s="57">
        <f t="shared" si="169"/>
        <v>0</v>
      </c>
      <c r="G1413" s="57">
        <f t="shared" si="170"/>
        <v>0</v>
      </c>
      <c r="H1413" s="68">
        <v>2023</v>
      </c>
      <c r="I1413" s="68" t="s">
        <v>58</v>
      </c>
      <c r="J1413" s="68" t="s">
        <v>73</v>
      </c>
      <c r="K1413" s="76">
        <v>0.37040000000000001</v>
      </c>
      <c r="L1413" s="68">
        <v>8</v>
      </c>
    </row>
    <row r="1414" spans="1:12" x14ac:dyDescent="0.25">
      <c r="A1414" s="53" t="str">
        <f t="shared" si="164"/>
        <v>2023SepQatar Riyal</v>
      </c>
      <c r="B1414" s="57">
        <f t="shared" si="165"/>
        <v>0</v>
      </c>
      <c r="C1414" s="57">
        <f t="shared" si="166"/>
        <v>0</v>
      </c>
      <c r="D1414" s="57">
        <f t="shared" si="167"/>
        <v>0</v>
      </c>
      <c r="E1414" s="57">
        <f t="shared" si="168"/>
        <v>0</v>
      </c>
      <c r="F1414" s="57">
        <f t="shared" si="169"/>
        <v>0</v>
      </c>
      <c r="G1414" s="57">
        <f t="shared" si="170"/>
        <v>0</v>
      </c>
      <c r="H1414" s="68">
        <v>2023</v>
      </c>
      <c r="I1414" s="68" t="s">
        <v>60</v>
      </c>
      <c r="J1414" s="68" t="s">
        <v>73</v>
      </c>
      <c r="K1414" s="76">
        <v>0.37430000000000002</v>
      </c>
      <c r="L1414" s="68">
        <v>9</v>
      </c>
    </row>
    <row r="1415" spans="1:12" x14ac:dyDescent="0.25">
      <c r="A1415" s="53" t="str">
        <f t="shared" si="164"/>
        <v>2023OctQatar Riyal</v>
      </c>
      <c r="B1415" s="57">
        <f t="shared" si="165"/>
        <v>0</v>
      </c>
      <c r="C1415" s="57">
        <f t="shared" si="166"/>
        <v>0</v>
      </c>
      <c r="D1415" s="57">
        <f t="shared" si="167"/>
        <v>0</v>
      </c>
      <c r="E1415" s="57">
        <f t="shared" si="168"/>
        <v>0</v>
      </c>
      <c r="F1415" s="57">
        <f t="shared" si="169"/>
        <v>0</v>
      </c>
      <c r="G1415" s="57">
        <f t="shared" si="170"/>
        <v>0</v>
      </c>
      <c r="H1415" s="68">
        <v>2023</v>
      </c>
      <c r="I1415" s="68" t="s">
        <v>62</v>
      </c>
      <c r="J1415" s="68" t="s">
        <v>73</v>
      </c>
      <c r="K1415" s="76">
        <v>0.374</v>
      </c>
      <c r="L1415" s="68">
        <v>10</v>
      </c>
    </row>
    <row r="1416" spans="1:12" x14ac:dyDescent="0.25">
      <c r="A1416" s="53" t="str">
        <f t="shared" si="164"/>
        <v>2023NovQatar Riyal</v>
      </c>
      <c r="B1416" s="57">
        <f t="shared" si="165"/>
        <v>0</v>
      </c>
      <c r="C1416" s="57">
        <f t="shared" si="166"/>
        <v>0</v>
      </c>
      <c r="D1416" s="57">
        <f t="shared" si="167"/>
        <v>0</v>
      </c>
      <c r="E1416" s="57">
        <f t="shared" si="168"/>
        <v>0</v>
      </c>
      <c r="F1416" s="57">
        <f t="shared" si="169"/>
        <v>0</v>
      </c>
      <c r="G1416" s="57">
        <f t="shared" si="170"/>
        <v>0</v>
      </c>
      <c r="H1416" s="68">
        <v>2023</v>
      </c>
      <c r="I1416" s="68" t="s">
        <v>65</v>
      </c>
      <c r="J1416" s="68" t="s">
        <v>73</v>
      </c>
      <c r="K1416" s="76">
        <v>0.36520000000000002</v>
      </c>
      <c r="L1416" s="68">
        <v>11</v>
      </c>
    </row>
    <row r="1417" spans="1:12" x14ac:dyDescent="0.25">
      <c r="A1417" s="53" t="str">
        <f t="shared" si="164"/>
        <v>2023DecQatar Riyal</v>
      </c>
      <c r="B1417" s="57">
        <f t="shared" si="165"/>
        <v>0</v>
      </c>
      <c r="C1417" s="57">
        <f t="shared" si="166"/>
        <v>0</v>
      </c>
      <c r="D1417" s="57">
        <f t="shared" si="167"/>
        <v>0</v>
      </c>
      <c r="E1417" s="57">
        <f t="shared" si="168"/>
        <v>0</v>
      </c>
      <c r="F1417" s="57">
        <f t="shared" si="169"/>
        <v>0</v>
      </c>
      <c r="G1417" s="57">
        <f t="shared" si="170"/>
        <v>0</v>
      </c>
      <c r="H1417" s="68">
        <v>2023</v>
      </c>
      <c r="I1417" s="68" t="s">
        <v>11</v>
      </c>
      <c r="J1417" s="68" t="s">
        <v>73</v>
      </c>
      <c r="K1417" s="76">
        <v>0.36200000000000004</v>
      </c>
      <c r="L1417" s="68">
        <v>12</v>
      </c>
    </row>
    <row r="1418" spans="1:12" x14ac:dyDescent="0.25">
      <c r="A1418" s="53" t="str">
        <f t="shared" si="164"/>
        <v>2024JanQatar Riyal</v>
      </c>
      <c r="B1418" s="57">
        <f t="shared" si="165"/>
        <v>0</v>
      </c>
      <c r="C1418" s="57">
        <f t="shared" si="166"/>
        <v>0</v>
      </c>
      <c r="D1418" s="57">
        <f t="shared" si="167"/>
        <v>0</v>
      </c>
      <c r="E1418" s="57">
        <f t="shared" si="168"/>
        <v>0</v>
      </c>
      <c r="F1418" s="57">
        <f t="shared" si="169"/>
        <v>0</v>
      </c>
      <c r="G1418" s="57">
        <f t="shared" si="170"/>
        <v>0</v>
      </c>
      <c r="H1418" s="68">
        <v>2024</v>
      </c>
      <c r="I1418" s="68" t="s">
        <v>8</v>
      </c>
      <c r="J1418" s="68" t="s">
        <v>73</v>
      </c>
      <c r="K1418" s="76">
        <v>0.36780000000000002</v>
      </c>
      <c r="L1418" s="68">
        <v>1</v>
      </c>
    </row>
    <row r="1419" spans="1:12" x14ac:dyDescent="0.25">
      <c r="A1419" s="53" t="str">
        <f t="shared" si="164"/>
        <v>2024FebQatar Riyal</v>
      </c>
      <c r="B1419" s="57">
        <f t="shared" si="165"/>
        <v>0</v>
      </c>
      <c r="C1419" s="57">
        <f t="shared" si="166"/>
        <v>0</v>
      </c>
      <c r="D1419" s="57">
        <f t="shared" si="167"/>
        <v>0</v>
      </c>
      <c r="E1419" s="57">
        <f t="shared" si="168"/>
        <v>0</v>
      </c>
      <c r="F1419" s="57">
        <f t="shared" si="169"/>
        <v>0</v>
      </c>
      <c r="G1419" s="57">
        <f t="shared" si="170"/>
        <v>0</v>
      </c>
      <c r="H1419" s="68">
        <v>2024</v>
      </c>
      <c r="I1419" s="68" t="s">
        <v>36</v>
      </c>
      <c r="J1419" s="68" t="s">
        <v>73</v>
      </c>
      <c r="K1419" s="76">
        <v>0.36869999999999997</v>
      </c>
      <c r="L1419" s="68">
        <v>2</v>
      </c>
    </row>
    <row r="1420" spans="1:12" x14ac:dyDescent="0.25">
      <c r="A1420" s="53" t="str">
        <f t="shared" si="164"/>
        <v>2024MarQatar Riyal</v>
      </c>
      <c r="B1420" s="57">
        <f t="shared" si="165"/>
        <v>0</v>
      </c>
      <c r="C1420" s="57">
        <f t="shared" si="166"/>
        <v>0</v>
      </c>
      <c r="D1420" s="57">
        <f t="shared" si="167"/>
        <v>0</v>
      </c>
      <c r="E1420" s="57">
        <f t="shared" si="168"/>
        <v>0</v>
      </c>
      <c r="F1420" s="57">
        <f t="shared" si="169"/>
        <v>0</v>
      </c>
      <c r="G1420" s="57">
        <f t="shared" si="170"/>
        <v>0</v>
      </c>
      <c r="H1420" s="68">
        <v>2024</v>
      </c>
      <c r="I1420" s="68" t="s">
        <v>40</v>
      </c>
      <c r="J1420" s="68" t="s">
        <v>73</v>
      </c>
      <c r="K1420" s="76">
        <v>0.36950000000000005</v>
      </c>
      <c r="L1420" s="68">
        <v>3</v>
      </c>
    </row>
    <row r="1421" spans="1:12" x14ac:dyDescent="0.25">
      <c r="A1421" s="53" t="str">
        <f t="shared" si="164"/>
        <v>2024AprQatar Riyal</v>
      </c>
      <c r="B1421" s="57">
        <f t="shared" si="165"/>
        <v>0</v>
      </c>
      <c r="C1421" s="57">
        <f t="shared" si="166"/>
        <v>0</v>
      </c>
      <c r="D1421" s="57">
        <f t="shared" si="167"/>
        <v>0</v>
      </c>
      <c r="E1421" s="57">
        <f t="shared" si="168"/>
        <v>0</v>
      </c>
      <c r="F1421" s="57">
        <f t="shared" si="169"/>
        <v>0</v>
      </c>
      <c r="G1421" s="57">
        <f t="shared" si="170"/>
        <v>0</v>
      </c>
      <c r="H1421" s="68">
        <v>2024</v>
      </c>
      <c r="I1421" s="68" t="s">
        <v>44</v>
      </c>
      <c r="J1421" s="68" t="s">
        <v>73</v>
      </c>
      <c r="K1421" s="76">
        <v>0.37319999999999998</v>
      </c>
      <c r="L1421" s="68">
        <v>4</v>
      </c>
    </row>
    <row r="1422" spans="1:12" x14ac:dyDescent="0.25">
      <c r="A1422" s="53" t="str">
        <f t="shared" si="164"/>
        <v>2024MayQatar Riyal</v>
      </c>
      <c r="B1422" s="57">
        <f t="shared" si="165"/>
        <v>0</v>
      </c>
      <c r="C1422" s="57">
        <f t="shared" si="166"/>
        <v>0</v>
      </c>
      <c r="D1422" s="57">
        <f t="shared" si="167"/>
        <v>0</v>
      </c>
      <c r="E1422" s="57">
        <f t="shared" si="168"/>
        <v>0</v>
      </c>
      <c r="F1422" s="57">
        <f t="shared" si="169"/>
        <v>0</v>
      </c>
      <c r="G1422" s="57">
        <f t="shared" si="170"/>
        <v>0</v>
      </c>
      <c r="H1422" s="68">
        <v>2024</v>
      </c>
      <c r="I1422" s="68" t="s">
        <v>48</v>
      </c>
      <c r="J1422" s="68" t="s">
        <v>73</v>
      </c>
      <c r="K1422" s="76">
        <v>0.3705</v>
      </c>
      <c r="L1422" s="68">
        <v>5</v>
      </c>
    </row>
    <row r="1423" spans="1:12" x14ac:dyDescent="0.25">
      <c r="A1423" s="53" t="str">
        <f t="shared" si="164"/>
        <v>2024JunQatar Riyal</v>
      </c>
      <c r="B1423" s="57">
        <f t="shared" si="165"/>
        <v>0</v>
      </c>
      <c r="C1423" s="57">
        <f t="shared" si="166"/>
        <v>0</v>
      </c>
      <c r="D1423" s="57">
        <f t="shared" si="167"/>
        <v>0</v>
      </c>
      <c r="E1423" s="57">
        <f t="shared" si="168"/>
        <v>0</v>
      </c>
      <c r="F1423" s="57">
        <f t="shared" si="169"/>
        <v>0</v>
      </c>
      <c r="G1423" s="57">
        <f t="shared" si="170"/>
        <v>0</v>
      </c>
      <c r="H1423" s="68">
        <v>2024</v>
      </c>
      <c r="I1423" s="68" t="s">
        <v>52</v>
      </c>
      <c r="J1423" s="68" t="s">
        <v>73</v>
      </c>
      <c r="K1423" s="76">
        <v>0.37259999999999999</v>
      </c>
      <c r="L1423" s="68">
        <v>6</v>
      </c>
    </row>
    <row r="1424" spans="1:12" x14ac:dyDescent="0.25">
      <c r="A1424" s="53" t="str">
        <f t="shared" si="164"/>
        <v>2024JulQatar Riyal</v>
      </c>
      <c r="B1424" s="57">
        <f t="shared" si="165"/>
        <v>0</v>
      </c>
      <c r="C1424" s="57">
        <f t="shared" si="166"/>
        <v>0</v>
      </c>
      <c r="D1424" s="57">
        <f t="shared" si="167"/>
        <v>0</v>
      </c>
      <c r="E1424" s="57">
        <f t="shared" si="168"/>
        <v>0</v>
      </c>
      <c r="F1424" s="57">
        <f t="shared" si="169"/>
        <v>0</v>
      </c>
      <c r="G1424" s="57">
        <f t="shared" si="170"/>
        <v>0</v>
      </c>
      <c r="H1424" s="68">
        <v>2024</v>
      </c>
      <c r="I1424" s="68" t="s">
        <v>56</v>
      </c>
      <c r="J1424" s="68" t="s">
        <v>73</v>
      </c>
      <c r="K1424" s="76">
        <v>0.36840000000000006</v>
      </c>
      <c r="L1424" s="68">
        <v>7</v>
      </c>
    </row>
    <row r="1425" spans="1:12" x14ac:dyDescent="0.25">
      <c r="A1425" s="53" t="str">
        <f t="shared" si="164"/>
        <v>2024AugQatar Riyal</v>
      </c>
      <c r="B1425" s="57">
        <f t="shared" si="165"/>
        <v>0</v>
      </c>
      <c r="C1425" s="57">
        <f t="shared" si="166"/>
        <v>0</v>
      </c>
      <c r="D1425" s="57">
        <f t="shared" si="167"/>
        <v>0</v>
      </c>
      <c r="E1425" s="57">
        <f t="shared" si="168"/>
        <v>0</v>
      </c>
      <c r="F1425" s="57">
        <f t="shared" si="169"/>
        <v>0</v>
      </c>
      <c r="G1425" s="57">
        <f t="shared" si="170"/>
        <v>0</v>
      </c>
      <c r="H1425" s="68">
        <v>2024</v>
      </c>
      <c r="I1425" s="68" t="s">
        <v>58</v>
      </c>
      <c r="J1425" s="68" t="s">
        <v>73</v>
      </c>
      <c r="K1425" s="76">
        <v>0.35749999999999998</v>
      </c>
      <c r="L1425" s="68">
        <v>8</v>
      </c>
    </row>
    <row r="1426" spans="1:12" x14ac:dyDescent="0.25">
      <c r="A1426" s="53" t="str">
        <f t="shared" si="164"/>
        <v>2024SepQatar Riyal</v>
      </c>
      <c r="B1426" s="57">
        <f t="shared" si="165"/>
        <v>0</v>
      </c>
      <c r="C1426" s="57">
        <f t="shared" si="166"/>
        <v>0</v>
      </c>
      <c r="D1426" s="57">
        <f t="shared" si="167"/>
        <v>0</v>
      </c>
      <c r="E1426" s="57">
        <f t="shared" si="168"/>
        <v>0</v>
      </c>
      <c r="F1426" s="57">
        <f t="shared" si="169"/>
        <v>0</v>
      </c>
      <c r="G1426" s="57">
        <f t="shared" si="170"/>
        <v>0</v>
      </c>
      <c r="H1426" s="68">
        <v>2024</v>
      </c>
      <c r="I1426" s="68" t="s">
        <v>60</v>
      </c>
      <c r="J1426" s="68" t="s">
        <v>73</v>
      </c>
      <c r="K1426" s="76">
        <v>0.3513</v>
      </c>
      <c r="L1426" s="68">
        <v>9</v>
      </c>
    </row>
    <row r="1427" spans="1:12" x14ac:dyDescent="0.25">
      <c r="A1427" s="53" t="str">
        <f t="shared" si="164"/>
        <v>2024OctQatar Riyal</v>
      </c>
      <c r="B1427" s="57">
        <f t="shared" si="165"/>
        <v>0</v>
      </c>
      <c r="C1427" s="57">
        <f t="shared" si="166"/>
        <v>0</v>
      </c>
      <c r="D1427" s="57">
        <f t="shared" si="167"/>
        <v>0</v>
      </c>
      <c r="E1427" s="57">
        <f t="shared" si="168"/>
        <v>0</v>
      </c>
      <c r="F1427" s="57">
        <f t="shared" si="169"/>
        <v>0</v>
      </c>
      <c r="G1427" s="57">
        <f t="shared" si="170"/>
        <v>0</v>
      </c>
      <c r="H1427" s="68">
        <v>2024</v>
      </c>
      <c r="I1427" s="68" t="s">
        <v>62</v>
      </c>
      <c r="J1427" s="68" t="s">
        <v>73</v>
      </c>
      <c r="K1427" s="76">
        <v>0.36349999999999999</v>
      </c>
      <c r="L1427" s="68">
        <v>10</v>
      </c>
    </row>
    <row r="1428" spans="1:12" x14ac:dyDescent="0.25">
      <c r="A1428" s="53" t="str">
        <f t="shared" si="164"/>
        <v>2024NovQatar Riyal</v>
      </c>
      <c r="B1428" s="57">
        <f t="shared" si="165"/>
        <v>0</v>
      </c>
      <c r="C1428" s="57">
        <f t="shared" si="166"/>
        <v>0</v>
      </c>
      <c r="D1428" s="57">
        <f t="shared" si="167"/>
        <v>0</v>
      </c>
      <c r="E1428" s="57">
        <f t="shared" si="168"/>
        <v>0</v>
      </c>
      <c r="F1428" s="57">
        <f t="shared" si="169"/>
        <v>0</v>
      </c>
      <c r="G1428" s="57">
        <f t="shared" si="170"/>
        <v>0</v>
      </c>
      <c r="H1428" s="68">
        <v>2024</v>
      </c>
      <c r="I1428" s="68" t="s">
        <v>65</v>
      </c>
      <c r="J1428" s="68" t="s">
        <v>73</v>
      </c>
      <c r="K1428" s="76">
        <v>0.3674</v>
      </c>
      <c r="L1428" s="68">
        <v>11</v>
      </c>
    </row>
    <row r="1429" spans="1:12" x14ac:dyDescent="0.25">
      <c r="A1429" s="53" t="str">
        <f t="shared" si="164"/>
        <v>2024DecQatar Riyal</v>
      </c>
      <c r="B1429" s="57">
        <f t="shared" si="165"/>
        <v>0</v>
      </c>
      <c r="C1429" s="57">
        <f t="shared" si="166"/>
        <v>0</v>
      </c>
      <c r="D1429" s="57">
        <f t="shared" si="167"/>
        <v>0</v>
      </c>
      <c r="E1429" s="57">
        <f t="shared" si="168"/>
        <v>0</v>
      </c>
      <c r="F1429" s="57">
        <f t="shared" si="169"/>
        <v>0</v>
      </c>
      <c r="G1429" s="57">
        <f t="shared" si="170"/>
        <v>0</v>
      </c>
      <c r="H1429" s="68">
        <v>2024</v>
      </c>
      <c r="I1429" s="68" t="s">
        <v>11</v>
      </c>
      <c r="J1429" s="68" t="s">
        <v>73</v>
      </c>
      <c r="K1429" s="68">
        <v>0.37310000000000004</v>
      </c>
      <c r="L1429" s="68">
        <v>12</v>
      </c>
    </row>
    <row r="1430" spans="1:12" x14ac:dyDescent="0.25">
      <c r="A1430" s="53" t="str">
        <f t="shared" si="164"/>
        <v>2025JanQatar Riyal</v>
      </c>
      <c r="B1430" s="57">
        <f t="shared" si="165"/>
        <v>0</v>
      </c>
      <c r="C1430" s="57">
        <f t="shared" si="166"/>
        <v>0</v>
      </c>
      <c r="D1430" s="57">
        <f t="shared" si="167"/>
        <v>0</v>
      </c>
      <c r="E1430" s="57">
        <f t="shared" si="168"/>
        <v>0</v>
      </c>
      <c r="F1430" s="57">
        <f t="shared" si="169"/>
        <v>0</v>
      </c>
      <c r="G1430" s="57">
        <f t="shared" si="170"/>
        <v>0</v>
      </c>
      <c r="H1430" s="68">
        <v>2025</v>
      </c>
      <c r="I1430" s="68" t="s">
        <v>8</v>
      </c>
      <c r="J1430" s="68" t="s">
        <v>73</v>
      </c>
      <c r="K1430" s="76">
        <v>0.37170000000000003</v>
      </c>
      <c r="L1430" s="68">
        <v>1</v>
      </c>
    </row>
    <row r="1431" spans="1:12" x14ac:dyDescent="0.25">
      <c r="A1431" s="53" t="str">
        <f t="shared" si="164"/>
        <v>2025FebQatar Riyal</v>
      </c>
      <c r="B1431" s="57">
        <f t="shared" si="165"/>
        <v>0</v>
      </c>
      <c r="C1431" s="57">
        <f t="shared" si="166"/>
        <v>0</v>
      </c>
      <c r="D1431" s="57">
        <f t="shared" si="167"/>
        <v>0</v>
      </c>
      <c r="E1431" s="57">
        <f t="shared" si="168"/>
        <v>0</v>
      </c>
      <c r="F1431" s="57">
        <f t="shared" si="169"/>
        <v>0</v>
      </c>
      <c r="G1431" s="57">
        <f t="shared" si="170"/>
        <v>0</v>
      </c>
      <c r="H1431" s="68">
        <v>2025</v>
      </c>
      <c r="I1431" s="68" t="s">
        <v>36</v>
      </c>
      <c r="J1431" s="68" t="s">
        <v>73</v>
      </c>
      <c r="K1431" s="76">
        <v>0.37009999999999998</v>
      </c>
      <c r="L1431" s="68">
        <v>2</v>
      </c>
    </row>
    <row r="1432" spans="1:12" x14ac:dyDescent="0.25">
      <c r="A1432" s="53" t="str">
        <f t="shared" si="164"/>
        <v>2025MarQatar Riyal</v>
      </c>
      <c r="B1432" s="57">
        <f t="shared" si="165"/>
        <v>0</v>
      </c>
      <c r="C1432" s="57">
        <f t="shared" si="166"/>
        <v>0</v>
      </c>
      <c r="D1432" s="57">
        <f t="shared" si="167"/>
        <v>0</v>
      </c>
      <c r="E1432" s="57">
        <f t="shared" si="168"/>
        <v>0</v>
      </c>
      <c r="F1432" s="57">
        <f t="shared" si="169"/>
        <v>0</v>
      </c>
      <c r="G1432" s="57">
        <f t="shared" si="170"/>
        <v>0</v>
      </c>
      <c r="H1432" s="68">
        <v>2025</v>
      </c>
      <c r="I1432" s="68" t="s">
        <v>40</v>
      </c>
      <c r="J1432" s="68" t="s">
        <v>73</v>
      </c>
      <c r="K1432" s="76">
        <v>0.3679</v>
      </c>
      <c r="L1432" s="68">
        <v>3</v>
      </c>
    </row>
    <row r="1433" spans="1:12" x14ac:dyDescent="0.25">
      <c r="A1433" s="53" t="str">
        <f t="shared" si="164"/>
        <v>2025AprQatar Riyal</v>
      </c>
      <c r="B1433" s="57">
        <f t="shared" si="165"/>
        <v>0</v>
      </c>
      <c r="C1433" s="57">
        <f t="shared" si="166"/>
        <v>0</v>
      </c>
      <c r="D1433" s="57">
        <f t="shared" si="167"/>
        <v>0</v>
      </c>
      <c r="E1433" s="57">
        <f t="shared" si="168"/>
        <v>0</v>
      </c>
      <c r="F1433" s="57">
        <f t="shared" si="169"/>
        <v>0</v>
      </c>
      <c r="G1433" s="57">
        <f t="shared" si="170"/>
        <v>0</v>
      </c>
      <c r="H1433" s="68">
        <v>2025</v>
      </c>
      <c r="I1433" s="68" t="s">
        <v>44</v>
      </c>
      <c r="J1433" s="68" t="s">
        <v>73</v>
      </c>
      <c r="K1433" s="76">
        <v>0.35869999999999996</v>
      </c>
      <c r="L1433" s="68">
        <v>4</v>
      </c>
    </row>
    <row r="1434" spans="1:12" x14ac:dyDescent="0.25">
      <c r="A1434" s="53" t="str">
        <f t="shared" si="164"/>
        <v>2025MayQatar Riyal</v>
      </c>
      <c r="B1434" s="57">
        <f t="shared" si="165"/>
        <v>0</v>
      </c>
      <c r="C1434" s="57">
        <f t="shared" si="166"/>
        <v>0</v>
      </c>
      <c r="D1434" s="57">
        <f t="shared" si="167"/>
        <v>0</v>
      </c>
      <c r="E1434" s="57">
        <f t="shared" si="168"/>
        <v>0</v>
      </c>
      <c r="F1434" s="57">
        <f t="shared" si="169"/>
        <v>0</v>
      </c>
      <c r="G1434" s="57">
        <f t="shared" si="170"/>
        <v>0</v>
      </c>
      <c r="H1434" s="68">
        <v>2025</v>
      </c>
      <c r="I1434" s="68" t="s">
        <v>48</v>
      </c>
      <c r="J1434" s="68" t="s">
        <v>73</v>
      </c>
      <c r="K1434" s="76">
        <v>0.35350000000000004</v>
      </c>
      <c r="L1434" s="68">
        <v>5</v>
      </c>
    </row>
    <row r="1435" spans="1:12" x14ac:dyDescent="0.25">
      <c r="A1435" s="53" t="str">
        <f t="shared" si="164"/>
        <v>2025JunQatar Riyal</v>
      </c>
      <c r="B1435" s="57">
        <f t="shared" si="165"/>
        <v>0</v>
      </c>
      <c r="C1435" s="57">
        <f t="shared" si="166"/>
        <v>0</v>
      </c>
      <c r="D1435" s="57">
        <f t="shared" si="167"/>
        <v>0</v>
      </c>
      <c r="E1435" s="57">
        <f t="shared" si="168"/>
        <v>0</v>
      </c>
      <c r="F1435" s="57">
        <f t="shared" si="169"/>
        <v>0</v>
      </c>
      <c r="G1435" s="57">
        <f t="shared" si="170"/>
        <v>0</v>
      </c>
      <c r="H1435" s="68">
        <v>2025</v>
      </c>
      <c r="I1435" s="68" t="s">
        <v>52</v>
      </c>
      <c r="J1435" s="68" t="s">
        <v>73</v>
      </c>
      <c r="K1435" s="76">
        <v>0.35</v>
      </c>
      <c r="L1435" s="68">
        <v>6</v>
      </c>
    </row>
    <row r="1436" spans="1:12" x14ac:dyDescent="0.25">
      <c r="A1436" s="53" t="str">
        <f t="shared" si="164"/>
        <v>2025JulQatar Riyal</v>
      </c>
      <c r="B1436" s="57">
        <f t="shared" si="165"/>
        <v>0</v>
      </c>
      <c r="C1436" s="57">
        <f t="shared" si="166"/>
        <v>0</v>
      </c>
      <c r="D1436" s="57">
        <f t="shared" si="167"/>
        <v>0</v>
      </c>
      <c r="E1436" s="57">
        <f t="shared" si="168"/>
        <v>0</v>
      </c>
      <c r="F1436" s="57">
        <f t="shared" si="169"/>
        <v>0</v>
      </c>
      <c r="G1436" s="57">
        <f t="shared" si="170"/>
        <v>0</v>
      </c>
      <c r="H1436" s="68">
        <v>2025</v>
      </c>
      <c r="I1436" s="68" t="s">
        <v>56</v>
      </c>
      <c r="J1436" s="68" t="s">
        <v>73</v>
      </c>
      <c r="K1436" s="76">
        <v>0.35520000000000002</v>
      </c>
      <c r="L1436" s="68">
        <v>7</v>
      </c>
    </row>
    <row r="1437" spans="1:12" x14ac:dyDescent="0.25">
      <c r="A1437" s="53" t="str">
        <f t="shared" si="164"/>
        <v>2025AugQatar Riyal</v>
      </c>
      <c r="B1437" s="57">
        <f t="shared" si="165"/>
        <v>0</v>
      </c>
      <c r="C1437" s="57">
        <f t="shared" si="166"/>
        <v>0</v>
      </c>
      <c r="D1437" s="57">
        <f t="shared" si="167"/>
        <v>0</v>
      </c>
      <c r="E1437" s="57">
        <f t="shared" si="168"/>
        <v>0</v>
      </c>
      <c r="F1437" s="57">
        <f t="shared" si="169"/>
        <v>0</v>
      </c>
      <c r="G1437" s="57">
        <f t="shared" si="170"/>
        <v>0</v>
      </c>
      <c r="H1437" s="68">
        <v>2025</v>
      </c>
      <c r="I1437" s="68" t="s">
        <v>58</v>
      </c>
      <c r="J1437" s="68" t="s">
        <v>73</v>
      </c>
      <c r="K1437" s="76">
        <v>0.35159999999999997</v>
      </c>
      <c r="L1437" s="68">
        <v>8</v>
      </c>
    </row>
    <row r="1438" spans="1:12" x14ac:dyDescent="0.25">
      <c r="A1438" s="53" t="str">
        <f t="shared" si="164"/>
        <v>2025SepQatar Riyal</v>
      </c>
      <c r="B1438" s="57">
        <f t="shared" si="165"/>
        <v>0</v>
      </c>
      <c r="C1438" s="57">
        <f t="shared" si="166"/>
        <v>0</v>
      </c>
      <c r="D1438" s="57">
        <f t="shared" si="167"/>
        <v>0</v>
      </c>
      <c r="E1438" s="57">
        <f t="shared" si="168"/>
        <v>0</v>
      </c>
      <c r="F1438" s="57">
        <f t="shared" si="169"/>
        <v>0</v>
      </c>
      <c r="G1438" s="57">
        <f t="shared" si="170"/>
        <v>0</v>
      </c>
      <c r="H1438" s="68">
        <v>2025</v>
      </c>
      <c r="I1438" s="68" t="s">
        <v>60</v>
      </c>
      <c r="J1438" s="68" t="s">
        <v>73</v>
      </c>
      <c r="K1438" s="76">
        <v>0.3543</v>
      </c>
      <c r="L1438" s="68">
        <v>9</v>
      </c>
    </row>
    <row r="1439" spans="1:12" x14ac:dyDescent="0.25">
      <c r="A1439" s="53" t="str">
        <f t="shared" si="164"/>
        <v>2025OctQatar Riyal</v>
      </c>
      <c r="B1439" s="57">
        <f t="shared" si="165"/>
        <v>0</v>
      </c>
      <c r="C1439" s="57">
        <f t="shared" si="166"/>
        <v>0</v>
      </c>
      <c r="D1439" s="57">
        <f t="shared" si="167"/>
        <v>0</v>
      </c>
      <c r="E1439" s="57">
        <f t="shared" si="168"/>
        <v>0</v>
      </c>
      <c r="F1439" s="57">
        <f t="shared" si="169"/>
        <v>0</v>
      </c>
      <c r="G1439" s="57">
        <f t="shared" si="170"/>
        <v>0</v>
      </c>
      <c r="H1439" s="68">
        <v>2025</v>
      </c>
      <c r="I1439" s="68" t="s">
        <v>62</v>
      </c>
      <c r="J1439" s="68" t="s">
        <v>73</v>
      </c>
      <c r="K1439" s="76">
        <v>0.35670000000000002</v>
      </c>
      <c r="L1439" s="68">
        <v>10</v>
      </c>
    </row>
    <row r="1440" spans="1:12" x14ac:dyDescent="0.25">
      <c r="A1440" s="53" t="str">
        <f t="shared" si="164"/>
        <v>2025NovQatar Riyal</v>
      </c>
      <c r="B1440" s="57">
        <f t="shared" si="165"/>
        <v>0</v>
      </c>
      <c r="C1440" s="57">
        <f t="shared" si="166"/>
        <v>0</v>
      </c>
      <c r="D1440" s="57">
        <f t="shared" si="167"/>
        <v>0</v>
      </c>
      <c r="E1440" s="57">
        <f t="shared" si="168"/>
        <v>0</v>
      </c>
      <c r="F1440" s="57">
        <f t="shared" si="169"/>
        <v>0</v>
      </c>
      <c r="G1440" s="57">
        <f t="shared" si="170"/>
        <v>0</v>
      </c>
      <c r="H1440" s="68">
        <v>2025</v>
      </c>
      <c r="I1440" s="68" t="s">
        <v>65</v>
      </c>
      <c r="J1440" s="68" t="s">
        <v>73</v>
      </c>
      <c r="K1440" s="76">
        <v>0.35580000000000001</v>
      </c>
      <c r="L1440" s="68">
        <v>11</v>
      </c>
    </row>
    <row r="1441" spans="1:12" x14ac:dyDescent="0.25">
      <c r="A1441" s="53" t="str">
        <f t="shared" si="164"/>
        <v>2025DecQatar Riyal</v>
      </c>
      <c r="B1441" s="57">
        <f t="shared" si="165"/>
        <v>0</v>
      </c>
      <c r="C1441" s="57">
        <f t="shared" si="166"/>
        <v>0</v>
      </c>
      <c r="D1441" s="57">
        <f t="shared" si="167"/>
        <v>0</v>
      </c>
      <c r="E1441" s="57">
        <f t="shared" si="168"/>
        <v>0</v>
      </c>
      <c r="F1441" s="57">
        <f t="shared" si="169"/>
        <v>0</v>
      </c>
      <c r="G1441" s="57">
        <f t="shared" si="170"/>
        <v>0</v>
      </c>
      <c r="H1441" s="68">
        <v>2025</v>
      </c>
      <c r="I1441" s="68" t="s">
        <v>11</v>
      </c>
      <c r="J1441" s="68" t="s">
        <v>73</v>
      </c>
      <c r="K1441" s="76">
        <v>0.35229999999999995</v>
      </c>
      <c r="L1441" s="68">
        <v>12</v>
      </c>
    </row>
    <row r="1442" spans="1:12" x14ac:dyDescent="0.25">
      <c r="A1442" s="53" t="str">
        <f t="shared" si="164"/>
        <v>2018JanSaudi Arabia Riyal</v>
      </c>
      <c r="B1442" s="57">
        <f t="shared" si="165"/>
        <v>0</v>
      </c>
      <c r="C1442" s="57">
        <f t="shared" si="166"/>
        <v>0</v>
      </c>
      <c r="D1442" s="57">
        <f t="shared" si="167"/>
        <v>0</v>
      </c>
      <c r="E1442" s="57">
        <f t="shared" si="168"/>
        <v>0</v>
      </c>
      <c r="F1442" s="57">
        <f t="shared" si="169"/>
        <v>0</v>
      </c>
      <c r="G1442" s="57">
        <f t="shared" si="170"/>
        <v>0</v>
      </c>
      <c r="H1442" s="68">
        <v>2018</v>
      </c>
      <c r="I1442" s="68" t="s">
        <v>8</v>
      </c>
      <c r="J1442" s="68" t="s">
        <v>75</v>
      </c>
      <c r="K1442" s="70">
        <v>0.34909999999999997</v>
      </c>
      <c r="L1442" s="68">
        <v>1</v>
      </c>
    </row>
    <row r="1443" spans="1:12" x14ac:dyDescent="0.25">
      <c r="A1443" s="53" t="str">
        <f t="shared" si="164"/>
        <v>2018FebSaudi Arabia Riyal</v>
      </c>
      <c r="B1443" s="57">
        <f t="shared" si="165"/>
        <v>0</v>
      </c>
      <c r="C1443" s="57">
        <f t="shared" si="166"/>
        <v>0</v>
      </c>
      <c r="D1443" s="57">
        <f t="shared" si="167"/>
        <v>0</v>
      </c>
      <c r="E1443" s="57">
        <f t="shared" si="168"/>
        <v>0</v>
      </c>
      <c r="F1443" s="57">
        <f t="shared" si="169"/>
        <v>0</v>
      </c>
      <c r="G1443" s="57">
        <f t="shared" si="170"/>
        <v>0</v>
      </c>
      <c r="H1443" s="68">
        <v>2018</v>
      </c>
      <c r="I1443" s="68" t="s">
        <v>36</v>
      </c>
      <c r="J1443" s="68" t="s">
        <v>75</v>
      </c>
      <c r="K1443" s="70">
        <v>0.35350000000000004</v>
      </c>
      <c r="L1443" s="68">
        <v>2</v>
      </c>
    </row>
    <row r="1444" spans="1:12" x14ac:dyDescent="0.25">
      <c r="A1444" s="53" t="str">
        <f t="shared" si="164"/>
        <v>2018MarSaudi Arabia Riyal</v>
      </c>
      <c r="B1444" s="57">
        <f t="shared" si="165"/>
        <v>0</v>
      </c>
      <c r="C1444" s="57">
        <f t="shared" si="166"/>
        <v>0</v>
      </c>
      <c r="D1444" s="57">
        <f t="shared" si="167"/>
        <v>0</v>
      </c>
      <c r="E1444" s="57">
        <f t="shared" si="168"/>
        <v>0</v>
      </c>
      <c r="F1444" s="57">
        <f t="shared" si="169"/>
        <v>0</v>
      </c>
      <c r="G1444" s="57">
        <f t="shared" si="170"/>
        <v>0</v>
      </c>
      <c r="H1444" s="68">
        <v>2018</v>
      </c>
      <c r="I1444" s="68" t="s">
        <v>40</v>
      </c>
      <c r="J1444" s="68" t="s">
        <v>75</v>
      </c>
      <c r="K1444" s="70">
        <v>0.34979999999999994</v>
      </c>
      <c r="L1444" s="68">
        <v>3</v>
      </c>
    </row>
    <row r="1445" spans="1:12" x14ac:dyDescent="0.25">
      <c r="A1445" s="53" t="str">
        <f t="shared" si="164"/>
        <v>2018AprSaudi Arabia Riyal</v>
      </c>
      <c r="B1445" s="57">
        <f t="shared" si="165"/>
        <v>0</v>
      </c>
      <c r="C1445" s="57">
        <f t="shared" si="166"/>
        <v>0</v>
      </c>
      <c r="D1445" s="57">
        <f t="shared" si="167"/>
        <v>0</v>
      </c>
      <c r="E1445" s="57">
        <f t="shared" si="168"/>
        <v>0</v>
      </c>
      <c r="F1445" s="57">
        <f t="shared" si="169"/>
        <v>0</v>
      </c>
      <c r="G1445" s="57">
        <f t="shared" si="170"/>
        <v>0</v>
      </c>
      <c r="H1445" s="68">
        <v>2018</v>
      </c>
      <c r="I1445" s="68" t="s">
        <v>44</v>
      </c>
      <c r="J1445" s="68" t="s">
        <v>75</v>
      </c>
      <c r="K1445" s="70">
        <v>0.35299999999999998</v>
      </c>
      <c r="L1445" s="68">
        <v>4</v>
      </c>
    </row>
    <row r="1446" spans="1:12" x14ac:dyDescent="0.25">
      <c r="A1446" s="53" t="str">
        <f t="shared" si="164"/>
        <v>2018MaySaudi Arabia Riyal</v>
      </c>
      <c r="B1446" s="57">
        <f t="shared" si="165"/>
        <v>0</v>
      </c>
      <c r="C1446" s="57">
        <f t="shared" si="166"/>
        <v>0</v>
      </c>
      <c r="D1446" s="57">
        <f t="shared" si="167"/>
        <v>0</v>
      </c>
      <c r="E1446" s="57">
        <f t="shared" si="168"/>
        <v>0</v>
      </c>
      <c r="F1446" s="57">
        <f t="shared" si="169"/>
        <v>0</v>
      </c>
      <c r="G1446" s="57">
        <f t="shared" si="170"/>
        <v>0</v>
      </c>
      <c r="H1446" s="68">
        <v>2018</v>
      </c>
      <c r="I1446" s="68" t="s">
        <v>48</v>
      </c>
      <c r="J1446" s="68" t="s">
        <v>75</v>
      </c>
      <c r="K1446" s="70">
        <v>0.35680000000000001</v>
      </c>
      <c r="L1446" s="68">
        <v>5</v>
      </c>
    </row>
    <row r="1447" spans="1:12" x14ac:dyDescent="0.25">
      <c r="A1447" s="53" t="str">
        <f t="shared" si="164"/>
        <v>2018JunSaudi Arabia Riyal</v>
      </c>
      <c r="B1447" s="57">
        <f t="shared" si="165"/>
        <v>0</v>
      </c>
      <c r="C1447" s="57">
        <f t="shared" si="166"/>
        <v>0</v>
      </c>
      <c r="D1447" s="57">
        <f t="shared" si="167"/>
        <v>0</v>
      </c>
      <c r="E1447" s="57">
        <f t="shared" si="168"/>
        <v>0</v>
      </c>
      <c r="F1447" s="57">
        <f t="shared" si="169"/>
        <v>0</v>
      </c>
      <c r="G1447" s="57">
        <f t="shared" si="170"/>
        <v>0</v>
      </c>
      <c r="H1447" s="68">
        <v>2018</v>
      </c>
      <c r="I1447" s="68" t="s">
        <v>52</v>
      </c>
      <c r="J1447" s="68" t="s">
        <v>75</v>
      </c>
      <c r="K1447" s="70">
        <v>0.36399999999999999</v>
      </c>
      <c r="L1447" s="68">
        <v>6</v>
      </c>
    </row>
    <row r="1448" spans="1:12" x14ac:dyDescent="0.25">
      <c r="A1448" s="53" t="str">
        <f t="shared" si="164"/>
        <v>2018JulSaudi Arabia Riyal</v>
      </c>
      <c r="B1448" s="57">
        <f t="shared" si="165"/>
        <v>0</v>
      </c>
      <c r="C1448" s="57">
        <f t="shared" si="166"/>
        <v>0</v>
      </c>
      <c r="D1448" s="57">
        <f t="shared" si="167"/>
        <v>0</v>
      </c>
      <c r="E1448" s="57">
        <f t="shared" si="168"/>
        <v>0</v>
      </c>
      <c r="F1448" s="57">
        <f t="shared" si="169"/>
        <v>0</v>
      </c>
      <c r="G1448" s="57">
        <f t="shared" si="170"/>
        <v>0</v>
      </c>
      <c r="H1448" s="68">
        <v>2018</v>
      </c>
      <c r="I1448" s="68" t="s">
        <v>56</v>
      </c>
      <c r="J1448" s="68" t="s">
        <v>75</v>
      </c>
      <c r="K1448" s="70">
        <v>0.36310000000000003</v>
      </c>
      <c r="L1448" s="68">
        <v>7</v>
      </c>
    </row>
    <row r="1449" spans="1:12" x14ac:dyDescent="0.25">
      <c r="A1449" s="53" t="str">
        <f t="shared" si="164"/>
        <v>2018AugSaudi Arabia Riyal</v>
      </c>
      <c r="B1449" s="57">
        <f t="shared" si="165"/>
        <v>0</v>
      </c>
      <c r="C1449" s="57">
        <f t="shared" si="166"/>
        <v>0</v>
      </c>
      <c r="D1449" s="57">
        <f t="shared" si="167"/>
        <v>0</v>
      </c>
      <c r="E1449" s="57">
        <f t="shared" si="168"/>
        <v>0</v>
      </c>
      <c r="F1449" s="57">
        <f t="shared" si="169"/>
        <v>0</v>
      </c>
      <c r="G1449" s="57">
        <f t="shared" si="170"/>
        <v>0</v>
      </c>
      <c r="H1449" s="68">
        <v>2018</v>
      </c>
      <c r="I1449" s="68" t="s">
        <v>58</v>
      </c>
      <c r="J1449" s="68" t="s">
        <v>75</v>
      </c>
      <c r="K1449" s="70">
        <v>0.36479999999999996</v>
      </c>
      <c r="L1449" s="68">
        <v>8</v>
      </c>
    </row>
    <row r="1450" spans="1:12" x14ac:dyDescent="0.25">
      <c r="A1450" s="53" t="str">
        <f t="shared" si="164"/>
        <v>2018SepSaudi Arabia Riyal</v>
      </c>
      <c r="B1450" s="57">
        <f t="shared" si="165"/>
        <v>0</v>
      </c>
      <c r="C1450" s="57">
        <f t="shared" si="166"/>
        <v>0</v>
      </c>
      <c r="D1450" s="57">
        <f t="shared" si="167"/>
        <v>0</v>
      </c>
      <c r="E1450" s="57">
        <f t="shared" si="168"/>
        <v>0</v>
      </c>
      <c r="F1450" s="57">
        <f t="shared" si="169"/>
        <v>0</v>
      </c>
      <c r="G1450" s="57">
        <f t="shared" si="170"/>
        <v>0</v>
      </c>
      <c r="H1450" s="68">
        <v>2018</v>
      </c>
      <c r="I1450" s="68" t="s">
        <v>60</v>
      </c>
      <c r="J1450" s="68" t="s">
        <v>75</v>
      </c>
      <c r="K1450" s="70">
        <v>0.36450000000000005</v>
      </c>
      <c r="L1450" s="68">
        <v>9</v>
      </c>
    </row>
    <row r="1451" spans="1:12" x14ac:dyDescent="0.25">
      <c r="A1451" s="53" t="str">
        <f t="shared" si="164"/>
        <v>2018OctSaudi Arabia Riyal</v>
      </c>
      <c r="B1451" s="57">
        <f t="shared" si="165"/>
        <v>0</v>
      </c>
      <c r="C1451" s="57">
        <f t="shared" si="166"/>
        <v>0</v>
      </c>
      <c r="D1451" s="57">
        <f t="shared" si="167"/>
        <v>0</v>
      </c>
      <c r="E1451" s="57">
        <f t="shared" si="168"/>
        <v>0</v>
      </c>
      <c r="F1451" s="57">
        <f t="shared" si="169"/>
        <v>0</v>
      </c>
      <c r="G1451" s="57">
        <f t="shared" si="170"/>
        <v>0</v>
      </c>
      <c r="H1451" s="68">
        <v>2018</v>
      </c>
      <c r="I1451" s="68" t="s">
        <v>62</v>
      </c>
      <c r="J1451" s="68" t="s">
        <v>75</v>
      </c>
      <c r="K1451" s="70">
        <v>0.36959999999999998</v>
      </c>
      <c r="L1451" s="68">
        <v>10</v>
      </c>
    </row>
    <row r="1452" spans="1:12" x14ac:dyDescent="0.25">
      <c r="A1452" s="53" t="str">
        <f t="shared" si="164"/>
        <v>2018NovSaudi Arabia Riyal</v>
      </c>
      <c r="B1452" s="57">
        <f t="shared" si="165"/>
        <v>0</v>
      </c>
      <c r="C1452" s="57">
        <f t="shared" si="166"/>
        <v>0</v>
      </c>
      <c r="D1452" s="57">
        <f t="shared" si="167"/>
        <v>0</v>
      </c>
      <c r="E1452" s="57">
        <f t="shared" si="168"/>
        <v>0</v>
      </c>
      <c r="F1452" s="57">
        <f t="shared" si="169"/>
        <v>0</v>
      </c>
      <c r="G1452" s="57">
        <f t="shared" si="170"/>
        <v>0</v>
      </c>
      <c r="H1452" s="68">
        <v>2018</v>
      </c>
      <c r="I1452" s="68" t="s">
        <v>65</v>
      </c>
      <c r="J1452" s="68" t="s">
        <v>75</v>
      </c>
      <c r="K1452" s="70">
        <v>0.36530000000000001</v>
      </c>
      <c r="L1452" s="68">
        <v>11</v>
      </c>
    </row>
    <row r="1453" spans="1:12" x14ac:dyDescent="0.25">
      <c r="A1453" s="53" t="str">
        <f t="shared" si="164"/>
        <v>2018DecSaudi Arabia Riyal</v>
      </c>
      <c r="B1453" s="57">
        <f t="shared" si="165"/>
        <v>0</v>
      </c>
      <c r="C1453" s="57">
        <f t="shared" si="166"/>
        <v>0</v>
      </c>
      <c r="D1453" s="57">
        <f t="shared" si="167"/>
        <v>0</v>
      </c>
      <c r="E1453" s="57">
        <f t="shared" si="168"/>
        <v>0</v>
      </c>
      <c r="F1453" s="57">
        <f t="shared" si="169"/>
        <v>0</v>
      </c>
      <c r="G1453" s="57">
        <f t="shared" si="170"/>
        <v>0</v>
      </c>
      <c r="H1453" s="68">
        <v>2018</v>
      </c>
      <c r="I1453" s="68" t="s">
        <v>11</v>
      </c>
      <c r="J1453" s="68" t="s">
        <v>75</v>
      </c>
      <c r="K1453" s="70">
        <v>0.36369999999999997</v>
      </c>
      <c r="L1453" s="68">
        <v>12</v>
      </c>
    </row>
    <row r="1454" spans="1:12" x14ac:dyDescent="0.25">
      <c r="A1454" s="53" t="str">
        <f t="shared" ref="A1454:A1513" si="171">CONCATENATE(H1454,I1454,J1454)</f>
        <v>2019JanSaudi Arabia Riyal</v>
      </c>
      <c r="B1454" s="57">
        <f t="shared" si="165"/>
        <v>0</v>
      </c>
      <c r="C1454" s="57">
        <f t="shared" si="166"/>
        <v>0</v>
      </c>
      <c r="D1454" s="57">
        <f t="shared" si="167"/>
        <v>0</v>
      </c>
      <c r="E1454" s="57">
        <f t="shared" si="168"/>
        <v>0</v>
      </c>
      <c r="F1454" s="57">
        <f t="shared" si="169"/>
        <v>0</v>
      </c>
      <c r="G1454" s="57">
        <f t="shared" si="170"/>
        <v>0</v>
      </c>
      <c r="H1454" s="68">
        <v>2019</v>
      </c>
      <c r="I1454" s="68" t="s">
        <v>8</v>
      </c>
      <c r="J1454" s="68" t="s">
        <v>75</v>
      </c>
      <c r="K1454" s="70">
        <v>0.35899999999999999</v>
      </c>
      <c r="L1454" s="68">
        <v>1</v>
      </c>
    </row>
    <row r="1455" spans="1:12" x14ac:dyDescent="0.25">
      <c r="A1455" s="53" t="str">
        <f t="shared" si="171"/>
        <v>2019FebSaudi Arabia Riyal</v>
      </c>
      <c r="B1455" s="57">
        <f t="shared" si="165"/>
        <v>0</v>
      </c>
      <c r="C1455" s="57">
        <f t="shared" si="166"/>
        <v>0</v>
      </c>
      <c r="D1455" s="57">
        <f t="shared" si="167"/>
        <v>0</v>
      </c>
      <c r="E1455" s="57">
        <f t="shared" si="168"/>
        <v>0</v>
      </c>
      <c r="F1455" s="57">
        <f t="shared" si="169"/>
        <v>0</v>
      </c>
      <c r="G1455" s="57">
        <f t="shared" si="170"/>
        <v>0</v>
      </c>
      <c r="H1455" s="68">
        <v>2019</v>
      </c>
      <c r="I1455" s="68" t="s">
        <v>36</v>
      </c>
      <c r="J1455" s="68" t="s">
        <v>75</v>
      </c>
      <c r="K1455" s="70">
        <v>0.35960000000000003</v>
      </c>
      <c r="L1455" s="68">
        <v>2</v>
      </c>
    </row>
    <row r="1456" spans="1:12" x14ac:dyDescent="0.25">
      <c r="A1456" s="53" t="str">
        <f t="shared" si="171"/>
        <v>2019MarSaudi Arabia Riyal</v>
      </c>
      <c r="B1456" s="57">
        <f t="shared" si="165"/>
        <v>0</v>
      </c>
      <c r="C1456" s="57">
        <f t="shared" si="166"/>
        <v>0</v>
      </c>
      <c r="D1456" s="57">
        <f t="shared" si="167"/>
        <v>0</v>
      </c>
      <c r="E1456" s="57">
        <f t="shared" si="168"/>
        <v>0</v>
      </c>
      <c r="F1456" s="57">
        <f t="shared" si="169"/>
        <v>0</v>
      </c>
      <c r="G1456" s="57">
        <f t="shared" si="170"/>
        <v>0</v>
      </c>
      <c r="H1456" s="68">
        <v>2019</v>
      </c>
      <c r="I1456" s="68" t="s">
        <v>40</v>
      </c>
      <c r="J1456" s="68" t="s">
        <v>75</v>
      </c>
      <c r="K1456" s="70">
        <v>0.36149999999999999</v>
      </c>
      <c r="L1456" s="68">
        <v>3</v>
      </c>
    </row>
    <row r="1457" spans="1:12" x14ac:dyDescent="0.25">
      <c r="A1457" s="53" t="str">
        <f t="shared" si="171"/>
        <v>2019AprSaudi Arabia Riyal</v>
      </c>
      <c r="B1457" s="57">
        <f t="shared" si="165"/>
        <v>0</v>
      </c>
      <c r="C1457" s="57">
        <f t="shared" si="166"/>
        <v>0</v>
      </c>
      <c r="D1457" s="57">
        <f t="shared" si="167"/>
        <v>0</v>
      </c>
      <c r="E1457" s="57">
        <f t="shared" si="168"/>
        <v>0</v>
      </c>
      <c r="F1457" s="57">
        <f t="shared" si="169"/>
        <v>0</v>
      </c>
      <c r="G1457" s="57">
        <f t="shared" si="170"/>
        <v>0</v>
      </c>
      <c r="H1457" s="68">
        <v>2019</v>
      </c>
      <c r="I1457" s="68" t="s">
        <v>44</v>
      </c>
      <c r="J1457" s="68" t="s">
        <v>75</v>
      </c>
      <c r="K1457" s="70">
        <v>0.36320000000000002</v>
      </c>
      <c r="L1457" s="68">
        <v>4</v>
      </c>
    </row>
    <row r="1458" spans="1:12" x14ac:dyDescent="0.25">
      <c r="A1458" s="53" t="str">
        <f t="shared" si="171"/>
        <v>2019MaySaudi Arabia Riyal</v>
      </c>
      <c r="B1458" s="57">
        <f t="shared" si="165"/>
        <v>0</v>
      </c>
      <c r="C1458" s="57">
        <f t="shared" si="166"/>
        <v>0</v>
      </c>
      <c r="D1458" s="57">
        <f t="shared" si="167"/>
        <v>0</v>
      </c>
      <c r="E1458" s="57">
        <f t="shared" si="168"/>
        <v>0</v>
      </c>
      <c r="F1458" s="57">
        <f t="shared" si="169"/>
        <v>0</v>
      </c>
      <c r="G1458" s="57">
        <f t="shared" si="170"/>
        <v>0</v>
      </c>
      <c r="H1458" s="68">
        <v>2019</v>
      </c>
      <c r="I1458" s="68" t="s">
        <v>48</v>
      </c>
      <c r="J1458" s="68" t="s">
        <v>75</v>
      </c>
      <c r="K1458" s="70">
        <v>0.36770000000000003</v>
      </c>
      <c r="L1458" s="68">
        <v>5</v>
      </c>
    </row>
    <row r="1459" spans="1:12" x14ac:dyDescent="0.25">
      <c r="A1459" s="53" t="str">
        <f t="shared" si="171"/>
        <v>2019JunSaudi Arabia Riyal</v>
      </c>
      <c r="B1459" s="57">
        <f t="shared" si="165"/>
        <v>0</v>
      </c>
      <c r="C1459" s="57">
        <f t="shared" si="166"/>
        <v>0</v>
      </c>
      <c r="D1459" s="57">
        <f t="shared" si="167"/>
        <v>0</v>
      </c>
      <c r="E1459" s="57">
        <f t="shared" si="168"/>
        <v>0</v>
      </c>
      <c r="F1459" s="57">
        <f t="shared" si="169"/>
        <v>0</v>
      </c>
      <c r="G1459" s="57">
        <f t="shared" si="170"/>
        <v>0</v>
      </c>
      <c r="H1459" s="68">
        <v>2019</v>
      </c>
      <c r="I1459" s="68" t="s">
        <v>52</v>
      </c>
      <c r="J1459" s="68" t="s">
        <v>75</v>
      </c>
      <c r="K1459" s="70">
        <v>0.36090000000000005</v>
      </c>
      <c r="L1459" s="68">
        <v>6</v>
      </c>
    </row>
    <row r="1460" spans="1:12" x14ac:dyDescent="0.25">
      <c r="A1460" s="53" t="str">
        <f t="shared" si="171"/>
        <v>2019JulSaudi Arabia Riyal</v>
      </c>
      <c r="B1460" s="57">
        <f t="shared" si="165"/>
        <v>0</v>
      </c>
      <c r="C1460" s="57">
        <f t="shared" si="166"/>
        <v>0</v>
      </c>
      <c r="D1460" s="57">
        <f t="shared" si="167"/>
        <v>0</v>
      </c>
      <c r="E1460" s="57">
        <f t="shared" si="168"/>
        <v>0</v>
      </c>
      <c r="F1460" s="57">
        <f t="shared" si="169"/>
        <v>0</v>
      </c>
      <c r="G1460" s="57">
        <f t="shared" si="170"/>
        <v>0</v>
      </c>
      <c r="H1460" s="68">
        <v>2019</v>
      </c>
      <c r="I1460" s="68" t="s">
        <v>56</v>
      </c>
      <c r="J1460" s="68" t="s">
        <v>75</v>
      </c>
      <c r="K1460" s="70">
        <v>0.36509999999999998</v>
      </c>
      <c r="L1460" s="68">
        <v>7</v>
      </c>
    </row>
    <row r="1461" spans="1:12" x14ac:dyDescent="0.25">
      <c r="A1461" s="53" t="str">
        <f t="shared" si="171"/>
        <v>2019AugSaudi Arabia Riyal</v>
      </c>
      <c r="B1461" s="57">
        <f t="shared" si="165"/>
        <v>0</v>
      </c>
      <c r="C1461" s="57">
        <f t="shared" si="166"/>
        <v>0</v>
      </c>
      <c r="D1461" s="57">
        <f t="shared" si="167"/>
        <v>0</v>
      </c>
      <c r="E1461" s="57">
        <f t="shared" si="168"/>
        <v>0</v>
      </c>
      <c r="F1461" s="57">
        <f t="shared" si="169"/>
        <v>0</v>
      </c>
      <c r="G1461" s="57">
        <f t="shared" si="170"/>
        <v>0</v>
      </c>
      <c r="H1461" s="68">
        <v>2019</v>
      </c>
      <c r="I1461" s="68" t="s">
        <v>58</v>
      </c>
      <c r="J1461" s="68" t="s">
        <v>75</v>
      </c>
      <c r="K1461" s="70">
        <v>0.37030000000000002</v>
      </c>
      <c r="L1461" s="68">
        <v>8</v>
      </c>
    </row>
    <row r="1462" spans="1:12" x14ac:dyDescent="0.25">
      <c r="A1462" s="53" t="str">
        <f t="shared" si="171"/>
        <v>2019SepSaudi Arabia Riyal</v>
      </c>
      <c r="B1462" s="57">
        <f t="shared" si="165"/>
        <v>0</v>
      </c>
      <c r="C1462" s="57">
        <f t="shared" si="166"/>
        <v>0</v>
      </c>
      <c r="D1462" s="57">
        <f t="shared" si="167"/>
        <v>0</v>
      </c>
      <c r="E1462" s="57">
        <f t="shared" si="168"/>
        <v>0</v>
      </c>
      <c r="F1462" s="57">
        <f t="shared" si="169"/>
        <v>0</v>
      </c>
      <c r="G1462" s="57">
        <f t="shared" si="170"/>
        <v>0</v>
      </c>
      <c r="H1462" s="68">
        <v>2019</v>
      </c>
      <c r="I1462" s="68" t="s">
        <v>60</v>
      </c>
      <c r="J1462" s="68" t="s">
        <v>75</v>
      </c>
      <c r="K1462" s="70">
        <v>0.36820000000000003</v>
      </c>
      <c r="L1462" s="68">
        <v>9</v>
      </c>
    </row>
    <row r="1463" spans="1:12" x14ac:dyDescent="0.25">
      <c r="A1463" s="53" t="str">
        <f t="shared" si="171"/>
        <v>2019OctSaudi Arabia Riyal</v>
      </c>
      <c r="B1463" s="57">
        <f t="shared" si="165"/>
        <v>0</v>
      </c>
      <c r="C1463" s="57">
        <f t="shared" si="166"/>
        <v>0</v>
      </c>
      <c r="D1463" s="57">
        <f t="shared" si="167"/>
        <v>0</v>
      </c>
      <c r="E1463" s="57">
        <f t="shared" si="168"/>
        <v>0</v>
      </c>
      <c r="F1463" s="57">
        <f t="shared" si="169"/>
        <v>0</v>
      </c>
      <c r="G1463" s="57">
        <f t="shared" si="170"/>
        <v>0</v>
      </c>
      <c r="H1463" s="68">
        <v>2019</v>
      </c>
      <c r="I1463" s="68" t="s">
        <v>62</v>
      </c>
      <c r="J1463" s="68" t="s">
        <v>75</v>
      </c>
      <c r="K1463" s="70">
        <v>0.36280000000000001</v>
      </c>
      <c r="L1463" s="68">
        <v>10</v>
      </c>
    </row>
    <row r="1464" spans="1:12" x14ac:dyDescent="0.25">
      <c r="A1464" s="53" t="str">
        <f t="shared" si="171"/>
        <v>2019NovSaudi Arabia Riyal</v>
      </c>
      <c r="B1464" s="57">
        <f t="shared" si="165"/>
        <v>0</v>
      </c>
      <c r="C1464" s="57">
        <f t="shared" si="166"/>
        <v>0</v>
      </c>
      <c r="D1464" s="57">
        <f t="shared" si="167"/>
        <v>0</v>
      </c>
      <c r="E1464" s="57">
        <f t="shared" si="168"/>
        <v>0</v>
      </c>
      <c r="F1464" s="57">
        <f t="shared" si="169"/>
        <v>0</v>
      </c>
      <c r="G1464" s="57">
        <f t="shared" si="170"/>
        <v>0</v>
      </c>
      <c r="H1464" s="68">
        <v>2019</v>
      </c>
      <c r="I1464" s="68" t="s">
        <v>65</v>
      </c>
      <c r="J1464" s="68" t="s">
        <v>75</v>
      </c>
      <c r="K1464" s="70">
        <v>0.36430000000000001</v>
      </c>
      <c r="L1464" s="68">
        <v>11</v>
      </c>
    </row>
    <row r="1465" spans="1:12" x14ac:dyDescent="0.25">
      <c r="A1465" s="53" t="str">
        <f t="shared" si="171"/>
        <v>2019DecSaudi Arabia Riyal</v>
      </c>
      <c r="B1465" s="57">
        <f t="shared" si="165"/>
        <v>0</v>
      </c>
      <c r="C1465" s="57">
        <f t="shared" si="166"/>
        <v>0</v>
      </c>
      <c r="D1465" s="57">
        <f t="shared" si="167"/>
        <v>0</v>
      </c>
      <c r="E1465" s="57">
        <f t="shared" si="168"/>
        <v>0</v>
      </c>
      <c r="F1465" s="57">
        <f t="shared" si="169"/>
        <v>0</v>
      </c>
      <c r="G1465" s="57">
        <f t="shared" si="170"/>
        <v>0</v>
      </c>
      <c r="H1465" s="68">
        <v>2019</v>
      </c>
      <c r="I1465" s="68" t="s">
        <v>11</v>
      </c>
      <c r="J1465" s="68" t="s">
        <v>75</v>
      </c>
      <c r="K1465" s="70">
        <v>0.35909999999999997</v>
      </c>
      <c r="L1465" s="68">
        <v>12</v>
      </c>
    </row>
    <row r="1466" spans="1:12" x14ac:dyDescent="0.25">
      <c r="A1466" s="53" t="str">
        <f t="shared" si="171"/>
        <v>2020JanSaudi Arabia Riyal</v>
      </c>
      <c r="B1466" s="57">
        <f t="shared" si="165"/>
        <v>0</v>
      </c>
      <c r="C1466" s="57">
        <f t="shared" si="166"/>
        <v>0</v>
      </c>
      <c r="D1466" s="57">
        <f t="shared" si="167"/>
        <v>0</v>
      </c>
      <c r="E1466" s="57">
        <f t="shared" si="168"/>
        <v>0</v>
      </c>
      <c r="F1466" s="57">
        <f t="shared" si="169"/>
        <v>0</v>
      </c>
      <c r="G1466" s="57">
        <f t="shared" si="170"/>
        <v>0</v>
      </c>
      <c r="H1466" s="68">
        <v>2020</v>
      </c>
      <c r="I1466" s="68" t="s">
        <v>8</v>
      </c>
      <c r="J1466" s="68" t="s">
        <v>75</v>
      </c>
      <c r="K1466" s="74">
        <v>0.36299999999999999</v>
      </c>
      <c r="L1466" s="68">
        <v>1</v>
      </c>
    </row>
    <row r="1467" spans="1:12" x14ac:dyDescent="0.25">
      <c r="A1467" s="53" t="str">
        <f t="shared" si="171"/>
        <v>2020FebSaudi Arabia Riyal</v>
      </c>
      <c r="B1467" s="57">
        <f t="shared" si="165"/>
        <v>0</v>
      </c>
      <c r="C1467" s="57">
        <f t="shared" si="166"/>
        <v>0</v>
      </c>
      <c r="D1467" s="57">
        <f t="shared" si="167"/>
        <v>0</v>
      </c>
      <c r="E1467" s="57">
        <f t="shared" si="168"/>
        <v>0</v>
      </c>
      <c r="F1467" s="57">
        <f t="shared" si="169"/>
        <v>0</v>
      </c>
      <c r="G1467" s="57">
        <f t="shared" si="170"/>
        <v>0</v>
      </c>
      <c r="H1467" s="68">
        <v>2020</v>
      </c>
      <c r="I1467" s="68" t="s">
        <v>36</v>
      </c>
      <c r="J1467" s="68" t="s">
        <v>75</v>
      </c>
      <c r="K1467" s="74">
        <v>0.37240000000000001</v>
      </c>
      <c r="L1467" s="68">
        <v>2</v>
      </c>
    </row>
    <row r="1468" spans="1:12" x14ac:dyDescent="0.25">
      <c r="A1468" s="53" t="str">
        <f t="shared" si="171"/>
        <v>2020MarSaudi Arabia Riyal</v>
      </c>
      <c r="B1468" s="57">
        <f t="shared" si="165"/>
        <v>0</v>
      </c>
      <c r="C1468" s="57">
        <f t="shared" si="166"/>
        <v>0</v>
      </c>
      <c r="D1468" s="57">
        <f t="shared" si="167"/>
        <v>0</v>
      </c>
      <c r="E1468" s="57">
        <f t="shared" si="168"/>
        <v>0</v>
      </c>
      <c r="F1468" s="57">
        <f t="shared" si="169"/>
        <v>0</v>
      </c>
      <c r="G1468" s="57">
        <f t="shared" si="170"/>
        <v>0</v>
      </c>
      <c r="H1468" s="68">
        <v>2020</v>
      </c>
      <c r="I1468" s="68" t="s">
        <v>40</v>
      </c>
      <c r="J1468" s="68" t="s">
        <v>75</v>
      </c>
      <c r="K1468" s="74">
        <v>0.37920000000000004</v>
      </c>
      <c r="L1468" s="68">
        <v>3</v>
      </c>
    </row>
    <row r="1469" spans="1:12" x14ac:dyDescent="0.25">
      <c r="A1469" s="53" t="str">
        <f t="shared" si="171"/>
        <v>2020AprSaudi Arabia Riyal</v>
      </c>
      <c r="B1469" s="57">
        <f t="shared" si="165"/>
        <v>0</v>
      </c>
      <c r="C1469" s="57">
        <f t="shared" si="166"/>
        <v>0</v>
      </c>
      <c r="D1469" s="57">
        <f t="shared" si="167"/>
        <v>0</v>
      </c>
      <c r="E1469" s="57">
        <f t="shared" si="168"/>
        <v>0</v>
      </c>
      <c r="F1469" s="57">
        <f t="shared" si="169"/>
        <v>0</v>
      </c>
      <c r="G1469" s="57">
        <f t="shared" si="170"/>
        <v>0</v>
      </c>
      <c r="H1469" s="68">
        <v>2020</v>
      </c>
      <c r="I1469" s="68" t="s">
        <v>44</v>
      </c>
      <c r="J1469" s="68" t="s">
        <v>75</v>
      </c>
      <c r="K1469" s="74">
        <v>0.37530000000000002</v>
      </c>
      <c r="L1469" s="68">
        <v>4</v>
      </c>
    </row>
    <row r="1470" spans="1:12" x14ac:dyDescent="0.25">
      <c r="A1470" s="53" t="str">
        <f t="shared" si="171"/>
        <v>2020MaySaudi Arabia Riyal</v>
      </c>
      <c r="B1470" s="57">
        <f t="shared" si="165"/>
        <v>0</v>
      </c>
      <c r="C1470" s="57">
        <f t="shared" si="166"/>
        <v>0</v>
      </c>
      <c r="D1470" s="57">
        <f t="shared" si="167"/>
        <v>0</v>
      </c>
      <c r="E1470" s="57">
        <f t="shared" si="168"/>
        <v>0</v>
      </c>
      <c r="F1470" s="57">
        <f t="shared" si="169"/>
        <v>0</v>
      </c>
      <c r="G1470" s="57">
        <f t="shared" si="170"/>
        <v>0</v>
      </c>
      <c r="H1470" s="68">
        <v>2020</v>
      </c>
      <c r="I1470" s="68" t="s">
        <v>48</v>
      </c>
      <c r="J1470" s="68" t="s">
        <v>75</v>
      </c>
      <c r="K1470" s="70">
        <v>0.3765</v>
      </c>
      <c r="L1470" s="68">
        <v>5</v>
      </c>
    </row>
    <row r="1471" spans="1:12" x14ac:dyDescent="0.25">
      <c r="A1471" s="53" t="str">
        <f t="shared" si="171"/>
        <v>2020JunSaudi Arabia Riyal</v>
      </c>
      <c r="B1471" s="57">
        <f t="shared" si="165"/>
        <v>0</v>
      </c>
      <c r="C1471" s="57">
        <f t="shared" si="166"/>
        <v>0</v>
      </c>
      <c r="D1471" s="57">
        <f t="shared" si="167"/>
        <v>0</v>
      </c>
      <c r="E1471" s="57">
        <f t="shared" si="168"/>
        <v>0</v>
      </c>
      <c r="F1471" s="57">
        <f t="shared" si="169"/>
        <v>0</v>
      </c>
      <c r="G1471" s="57">
        <f t="shared" si="170"/>
        <v>0</v>
      </c>
      <c r="H1471" s="68">
        <v>2020</v>
      </c>
      <c r="I1471" s="68" t="s">
        <v>52</v>
      </c>
      <c r="J1471" s="68" t="s">
        <v>75</v>
      </c>
      <c r="K1471" s="74">
        <v>0.37140000000000001</v>
      </c>
      <c r="L1471" s="68">
        <v>6</v>
      </c>
    </row>
    <row r="1472" spans="1:12" x14ac:dyDescent="0.25">
      <c r="A1472" s="53" t="str">
        <f t="shared" si="171"/>
        <v>2020JulSaudi Arabia Riyal</v>
      </c>
      <c r="B1472" s="57">
        <f t="shared" si="165"/>
        <v>0</v>
      </c>
      <c r="C1472" s="57">
        <f t="shared" si="166"/>
        <v>0</v>
      </c>
      <c r="D1472" s="57">
        <f t="shared" si="167"/>
        <v>0</v>
      </c>
      <c r="E1472" s="57">
        <f t="shared" si="168"/>
        <v>0</v>
      </c>
      <c r="F1472" s="57">
        <f t="shared" si="169"/>
        <v>0</v>
      </c>
      <c r="G1472" s="57">
        <f t="shared" si="170"/>
        <v>0</v>
      </c>
      <c r="H1472" s="68">
        <v>2020</v>
      </c>
      <c r="I1472" s="68" t="s">
        <v>56</v>
      </c>
      <c r="J1472" s="68" t="s">
        <v>75</v>
      </c>
      <c r="K1472" s="70">
        <v>0.36659999999999998</v>
      </c>
      <c r="L1472" s="68">
        <v>7</v>
      </c>
    </row>
    <row r="1473" spans="1:12" x14ac:dyDescent="0.25">
      <c r="A1473" s="53" t="str">
        <f t="shared" si="171"/>
        <v>2020AugSaudi Arabia Riyal</v>
      </c>
      <c r="B1473" s="57">
        <f t="shared" si="165"/>
        <v>0</v>
      </c>
      <c r="C1473" s="57">
        <f t="shared" si="166"/>
        <v>0</v>
      </c>
      <c r="D1473" s="57">
        <f t="shared" si="167"/>
        <v>0</v>
      </c>
      <c r="E1473" s="57">
        <f t="shared" si="168"/>
        <v>0</v>
      </c>
      <c r="F1473" s="57">
        <f t="shared" si="169"/>
        <v>0</v>
      </c>
      <c r="G1473" s="57">
        <f t="shared" si="170"/>
        <v>0</v>
      </c>
      <c r="H1473" s="68">
        <v>2020</v>
      </c>
      <c r="I1473" s="68" t="s">
        <v>58</v>
      </c>
      <c r="J1473" s="68" t="s">
        <v>75</v>
      </c>
      <c r="K1473" s="70">
        <v>0.36210000000000003</v>
      </c>
      <c r="L1473" s="68">
        <v>8</v>
      </c>
    </row>
    <row r="1474" spans="1:12" x14ac:dyDescent="0.25">
      <c r="A1474" s="53" t="str">
        <f t="shared" si="171"/>
        <v>2020SepSaudi Arabia Riyal</v>
      </c>
      <c r="B1474" s="57">
        <f t="shared" ref="B1474:B1513" si="172">IF($N$8=A1474,1,0)</f>
        <v>0</v>
      </c>
      <c r="C1474" s="57">
        <f t="shared" si="166"/>
        <v>0</v>
      </c>
      <c r="D1474" s="57">
        <f t="shared" si="167"/>
        <v>0</v>
      </c>
      <c r="E1474" s="57">
        <f t="shared" si="168"/>
        <v>0</v>
      </c>
      <c r="F1474" s="57">
        <f t="shared" si="169"/>
        <v>0</v>
      </c>
      <c r="G1474" s="57">
        <f t="shared" si="170"/>
        <v>0</v>
      </c>
      <c r="H1474" s="68">
        <v>2020</v>
      </c>
      <c r="I1474" s="68" t="s">
        <v>60</v>
      </c>
      <c r="J1474" s="68" t="s">
        <v>75</v>
      </c>
      <c r="K1474" s="70">
        <v>0.36499999999999999</v>
      </c>
      <c r="L1474" s="68">
        <v>9</v>
      </c>
    </row>
    <row r="1475" spans="1:12" x14ac:dyDescent="0.25">
      <c r="A1475" s="53" t="str">
        <f t="shared" si="171"/>
        <v>2020OctSaudi Arabia Riyal</v>
      </c>
      <c r="B1475" s="57">
        <f t="shared" si="172"/>
        <v>0</v>
      </c>
      <c r="C1475" s="57">
        <f t="shared" si="166"/>
        <v>0</v>
      </c>
      <c r="D1475" s="57">
        <f t="shared" si="167"/>
        <v>0</v>
      </c>
      <c r="E1475" s="57">
        <f t="shared" si="168"/>
        <v>0</v>
      </c>
      <c r="F1475" s="57">
        <f t="shared" si="169"/>
        <v>0</v>
      </c>
      <c r="G1475" s="57">
        <f t="shared" si="170"/>
        <v>0</v>
      </c>
      <c r="H1475" s="68">
        <v>2020</v>
      </c>
      <c r="I1475" s="68" t="s">
        <v>62</v>
      </c>
      <c r="J1475" s="68" t="s">
        <v>75</v>
      </c>
      <c r="K1475" s="70">
        <v>0.36359999999999998</v>
      </c>
      <c r="L1475" s="68">
        <v>10</v>
      </c>
    </row>
    <row r="1476" spans="1:12" x14ac:dyDescent="0.25">
      <c r="A1476" s="53" t="str">
        <f t="shared" si="171"/>
        <v>2020NovSaudi Arabia Riyal</v>
      </c>
      <c r="B1476" s="57">
        <f t="shared" si="172"/>
        <v>0</v>
      </c>
      <c r="C1476" s="57">
        <f t="shared" ref="C1476:C1513" si="173">IF(A1476=$N$10,1,0)</f>
        <v>0</v>
      </c>
      <c r="D1476" s="57">
        <f t="shared" ref="D1476:D1513" si="174">SUM(B1476:C1476)</f>
        <v>0</v>
      </c>
      <c r="E1476" s="57">
        <f t="shared" ref="E1476:E1513" si="175">IF(SUM(D1476,E1475)=1,1,0)</f>
        <v>0</v>
      </c>
      <c r="F1476" s="57">
        <f t="shared" ref="F1476:F1513" si="176">MAX(D1476:E1476)</f>
        <v>0</v>
      </c>
      <c r="G1476" s="57">
        <f t="shared" ref="G1476:G1513" si="177">IF(AND(F1476=1,F1475=1),G1475+F1476,F1476)</f>
        <v>0</v>
      </c>
      <c r="H1476" s="68">
        <v>2020</v>
      </c>
      <c r="I1476" s="68" t="s">
        <v>65</v>
      </c>
      <c r="J1476" s="68" t="s">
        <v>75</v>
      </c>
      <c r="K1476" s="70">
        <v>0.35659999999999997</v>
      </c>
      <c r="L1476" s="68">
        <v>11</v>
      </c>
    </row>
    <row r="1477" spans="1:12" x14ac:dyDescent="0.25">
      <c r="A1477" s="53" t="str">
        <f t="shared" si="171"/>
        <v>2020DecSaudi Arabia Riyal</v>
      </c>
      <c r="B1477" s="57">
        <f t="shared" si="172"/>
        <v>0</v>
      </c>
      <c r="C1477" s="57">
        <f t="shared" si="173"/>
        <v>0</v>
      </c>
      <c r="D1477" s="57">
        <f t="shared" si="174"/>
        <v>0</v>
      </c>
      <c r="E1477" s="57">
        <f t="shared" si="175"/>
        <v>0</v>
      </c>
      <c r="F1477" s="57">
        <f t="shared" si="176"/>
        <v>0</v>
      </c>
      <c r="G1477" s="57">
        <f t="shared" si="177"/>
        <v>0</v>
      </c>
      <c r="H1477" s="68">
        <v>2020</v>
      </c>
      <c r="I1477" s="68" t="s">
        <v>11</v>
      </c>
      <c r="J1477" s="68" t="s">
        <v>75</v>
      </c>
      <c r="K1477" s="70">
        <v>0.35249999999999998</v>
      </c>
      <c r="L1477" s="68">
        <v>12</v>
      </c>
    </row>
    <row r="1478" spans="1:12" x14ac:dyDescent="0.25">
      <c r="A1478" s="53" t="str">
        <f t="shared" si="171"/>
        <v>2021JanSaudi Arabia Riyal</v>
      </c>
      <c r="B1478" s="57">
        <f t="shared" si="172"/>
        <v>0</v>
      </c>
      <c r="C1478" s="57">
        <f t="shared" si="173"/>
        <v>0</v>
      </c>
      <c r="D1478" s="57">
        <f t="shared" si="174"/>
        <v>0</v>
      </c>
      <c r="E1478" s="57">
        <f t="shared" si="175"/>
        <v>0</v>
      </c>
      <c r="F1478" s="57">
        <f t="shared" si="176"/>
        <v>0</v>
      </c>
      <c r="G1478" s="57">
        <f t="shared" si="177"/>
        <v>0</v>
      </c>
      <c r="H1478" s="68">
        <v>2021</v>
      </c>
      <c r="I1478" s="68" t="s">
        <v>8</v>
      </c>
      <c r="J1478" s="68" t="s">
        <v>75</v>
      </c>
      <c r="K1478" s="75">
        <v>0.35499999999999998</v>
      </c>
      <c r="L1478" s="68">
        <v>1</v>
      </c>
    </row>
    <row r="1479" spans="1:12" x14ac:dyDescent="0.25">
      <c r="A1479" s="53" t="str">
        <f t="shared" si="171"/>
        <v>2021FebSaudi Arabia Riyal</v>
      </c>
      <c r="B1479" s="57">
        <f t="shared" si="172"/>
        <v>0</v>
      </c>
      <c r="C1479" s="57">
        <f t="shared" si="173"/>
        <v>0</v>
      </c>
      <c r="D1479" s="57">
        <f t="shared" si="174"/>
        <v>0</v>
      </c>
      <c r="E1479" s="57">
        <f t="shared" si="175"/>
        <v>0</v>
      </c>
      <c r="F1479" s="57">
        <f t="shared" si="176"/>
        <v>0</v>
      </c>
      <c r="G1479" s="57">
        <f t="shared" si="177"/>
        <v>0</v>
      </c>
      <c r="H1479" s="68">
        <v>2021</v>
      </c>
      <c r="I1479" s="68" t="s">
        <v>36</v>
      </c>
      <c r="J1479" s="68" t="s">
        <v>75</v>
      </c>
      <c r="K1479" s="75">
        <v>0.35399999999999998</v>
      </c>
      <c r="L1479" s="68">
        <v>2</v>
      </c>
    </row>
    <row r="1480" spans="1:12" x14ac:dyDescent="0.25">
      <c r="A1480" s="53" t="str">
        <f t="shared" si="171"/>
        <v>2021MarSaudi Arabia Riyal</v>
      </c>
      <c r="B1480" s="57">
        <f t="shared" si="172"/>
        <v>0</v>
      </c>
      <c r="C1480" s="57">
        <f t="shared" si="173"/>
        <v>0</v>
      </c>
      <c r="D1480" s="57">
        <f t="shared" si="174"/>
        <v>0</v>
      </c>
      <c r="E1480" s="57">
        <f t="shared" si="175"/>
        <v>0</v>
      </c>
      <c r="F1480" s="57">
        <f t="shared" si="176"/>
        <v>0</v>
      </c>
      <c r="G1480" s="57">
        <f t="shared" si="177"/>
        <v>0</v>
      </c>
      <c r="H1480" s="68">
        <v>2021</v>
      </c>
      <c r="I1480" s="68" t="s">
        <v>40</v>
      </c>
      <c r="J1480" s="68" t="s">
        <v>75</v>
      </c>
      <c r="K1480" s="75">
        <v>0.35920000000000002</v>
      </c>
      <c r="L1480" s="68">
        <v>3</v>
      </c>
    </row>
    <row r="1481" spans="1:12" x14ac:dyDescent="0.25">
      <c r="A1481" s="53" t="str">
        <f t="shared" si="171"/>
        <v>2021AprSaudi Arabia Riyal</v>
      </c>
      <c r="B1481" s="57">
        <f t="shared" si="172"/>
        <v>0</v>
      </c>
      <c r="C1481" s="57">
        <f t="shared" si="173"/>
        <v>0</v>
      </c>
      <c r="D1481" s="57">
        <f t="shared" si="174"/>
        <v>0</v>
      </c>
      <c r="E1481" s="57">
        <f t="shared" si="175"/>
        <v>0</v>
      </c>
      <c r="F1481" s="57">
        <f t="shared" si="176"/>
        <v>0</v>
      </c>
      <c r="G1481" s="57">
        <f t="shared" si="177"/>
        <v>0</v>
      </c>
      <c r="H1481" s="68">
        <v>2021</v>
      </c>
      <c r="I1481" s="68" t="s">
        <v>44</v>
      </c>
      <c r="J1481" s="68" t="s">
        <v>75</v>
      </c>
      <c r="K1481" s="75">
        <v>0.35359999999999997</v>
      </c>
      <c r="L1481" s="68">
        <v>4</v>
      </c>
    </row>
    <row r="1482" spans="1:12" x14ac:dyDescent="0.25">
      <c r="A1482" s="53" t="str">
        <f t="shared" si="171"/>
        <v>2021MaySaudi Arabia Riyal</v>
      </c>
      <c r="B1482" s="57">
        <f t="shared" si="172"/>
        <v>0</v>
      </c>
      <c r="C1482" s="57">
        <f t="shared" si="173"/>
        <v>0</v>
      </c>
      <c r="D1482" s="57">
        <f t="shared" si="174"/>
        <v>0</v>
      </c>
      <c r="E1482" s="57">
        <f t="shared" si="175"/>
        <v>0</v>
      </c>
      <c r="F1482" s="57">
        <f t="shared" si="176"/>
        <v>0</v>
      </c>
      <c r="G1482" s="57">
        <f t="shared" si="177"/>
        <v>0</v>
      </c>
      <c r="H1482" s="68">
        <v>2021</v>
      </c>
      <c r="I1482" s="68" t="s">
        <v>48</v>
      </c>
      <c r="J1482" s="68" t="s">
        <v>75</v>
      </c>
      <c r="K1482" s="75">
        <v>0.35259999999999997</v>
      </c>
      <c r="L1482" s="68">
        <v>5</v>
      </c>
    </row>
    <row r="1483" spans="1:12" x14ac:dyDescent="0.25">
      <c r="A1483" s="53" t="str">
        <f t="shared" si="171"/>
        <v>2021JunSaudi Arabia Riyal</v>
      </c>
      <c r="B1483" s="57">
        <f t="shared" si="172"/>
        <v>0</v>
      </c>
      <c r="C1483" s="57">
        <f t="shared" si="173"/>
        <v>0</v>
      </c>
      <c r="D1483" s="57">
        <f t="shared" si="174"/>
        <v>0</v>
      </c>
      <c r="E1483" s="57">
        <f t="shared" si="175"/>
        <v>0</v>
      </c>
      <c r="F1483" s="57">
        <f t="shared" si="176"/>
        <v>0</v>
      </c>
      <c r="G1483" s="57">
        <f t="shared" si="177"/>
        <v>0</v>
      </c>
      <c r="H1483" s="68">
        <v>2021</v>
      </c>
      <c r="I1483" s="68" t="s">
        <v>52</v>
      </c>
      <c r="J1483" s="68" t="s">
        <v>75</v>
      </c>
      <c r="K1483" s="75">
        <v>0.35850000000000004</v>
      </c>
      <c r="L1483" s="68">
        <v>6</v>
      </c>
    </row>
    <row r="1484" spans="1:12" x14ac:dyDescent="0.25">
      <c r="A1484" s="53" t="str">
        <f t="shared" si="171"/>
        <v>2021JulSaudi Arabia Riyal</v>
      </c>
      <c r="B1484" s="57">
        <f t="shared" si="172"/>
        <v>0</v>
      </c>
      <c r="C1484" s="57">
        <f t="shared" si="173"/>
        <v>0</v>
      </c>
      <c r="D1484" s="57">
        <f t="shared" si="174"/>
        <v>0</v>
      </c>
      <c r="E1484" s="57">
        <f t="shared" si="175"/>
        <v>0</v>
      </c>
      <c r="F1484" s="57">
        <f t="shared" si="176"/>
        <v>0</v>
      </c>
      <c r="G1484" s="57">
        <f t="shared" si="177"/>
        <v>0</v>
      </c>
      <c r="H1484" s="68">
        <v>2021</v>
      </c>
      <c r="I1484" s="68" t="s">
        <v>56</v>
      </c>
      <c r="J1484" s="68" t="s">
        <v>75</v>
      </c>
      <c r="K1484" s="74">
        <v>0.36080000000000001</v>
      </c>
      <c r="L1484" s="68">
        <v>7</v>
      </c>
    </row>
    <row r="1485" spans="1:12" x14ac:dyDescent="0.25">
      <c r="A1485" s="53" t="str">
        <f t="shared" si="171"/>
        <v>2021AugSaudi Arabia Riyal</v>
      </c>
      <c r="B1485" s="57">
        <f t="shared" si="172"/>
        <v>0</v>
      </c>
      <c r="C1485" s="57">
        <f t="shared" si="173"/>
        <v>0</v>
      </c>
      <c r="D1485" s="57">
        <f t="shared" si="174"/>
        <v>0</v>
      </c>
      <c r="E1485" s="57">
        <f t="shared" si="175"/>
        <v>0</v>
      </c>
      <c r="F1485" s="57">
        <f t="shared" si="176"/>
        <v>0</v>
      </c>
      <c r="G1485" s="57">
        <f t="shared" si="177"/>
        <v>0</v>
      </c>
      <c r="H1485" s="68">
        <v>2021</v>
      </c>
      <c r="I1485" s="68" t="s">
        <v>58</v>
      </c>
      <c r="J1485" s="68" t="s">
        <v>75</v>
      </c>
      <c r="K1485" s="74">
        <v>0.35850000000000004</v>
      </c>
      <c r="L1485" s="68">
        <v>8</v>
      </c>
    </row>
    <row r="1486" spans="1:12" x14ac:dyDescent="0.25">
      <c r="A1486" s="53" t="str">
        <f t="shared" si="171"/>
        <v>2021SepSaudi Arabia Riyal</v>
      </c>
      <c r="B1486" s="57">
        <f t="shared" si="172"/>
        <v>0</v>
      </c>
      <c r="C1486" s="57">
        <f t="shared" si="173"/>
        <v>0</v>
      </c>
      <c r="D1486" s="57">
        <f t="shared" si="174"/>
        <v>0</v>
      </c>
      <c r="E1486" s="57">
        <f t="shared" si="175"/>
        <v>0</v>
      </c>
      <c r="F1486" s="57">
        <f t="shared" si="176"/>
        <v>0</v>
      </c>
      <c r="G1486" s="57">
        <f t="shared" si="177"/>
        <v>0</v>
      </c>
      <c r="H1486" s="68">
        <v>2021</v>
      </c>
      <c r="I1486" s="68" t="s">
        <v>60</v>
      </c>
      <c r="J1486" s="68" t="s">
        <v>75</v>
      </c>
      <c r="K1486" s="74">
        <v>0.3629</v>
      </c>
      <c r="L1486" s="68">
        <v>9</v>
      </c>
    </row>
    <row r="1487" spans="1:12" x14ac:dyDescent="0.25">
      <c r="A1487" s="53" t="str">
        <f t="shared" si="171"/>
        <v>2021OctSaudi Arabia Riyal</v>
      </c>
      <c r="B1487" s="57">
        <f t="shared" si="172"/>
        <v>0</v>
      </c>
      <c r="C1487" s="57">
        <f t="shared" si="173"/>
        <v>0</v>
      </c>
      <c r="D1487" s="57">
        <f t="shared" si="174"/>
        <v>0</v>
      </c>
      <c r="E1487" s="57">
        <f t="shared" si="175"/>
        <v>0</v>
      </c>
      <c r="F1487" s="57">
        <f t="shared" si="176"/>
        <v>0</v>
      </c>
      <c r="G1487" s="57">
        <f t="shared" si="177"/>
        <v>0</v>
      </c>
      <c r="H1487" s="68">
        <v>2021</v>
      </c>
      <c r="I1487" s="68" t="s">
        <v>62</v>
      </c>
      <c r="J1487" s="68" t="s">
        <v>75</v>
      </c>
      <c r="K1487" s="74">
        <v>0.35840000000000005</v>
      </c>
      <c r="L1487" s="68">
        <v>10</v>
      </c>
    </row>
    <row r="1488" spans="1:12" x14ac:dyDescent="0.25">
      <c r="A1488" s="53" t="str">
        <f t="shared" si="171"/>
        <v>2021NovSaudi Arabia Riyal</v>
      </c>
      <c r="B1488" s="57">
        <f t="shared" si="172"/>
        <v>0</v>
      </c>
      <c r="C1488" s="57">
        <f t="shared" si="173"/>
        <v>0</v>
      </c>
      <c r="D1488" s="57">
        <f t="shared" si="174"/>
        <v>0</v>
      </c>
      <c r="E1488" s="57">
        <f t="shared" si="175"/>
        <v>0</v>
      </c>
      <c r="F1488" s="57">
        <f t="shared" si="176"/>
        <v>0</v>
      </c>
      <c r="G1488" s="57">
        <f t="shared" si="177"/>
        <v>0</v>
      </c>
      <c r="H1488" s="68">
        <v>2021</v>
      </c>
      <c r="I1488" s="68" t="s">
        <v>65</v>
      </c>
      <c r="J1488" s="68" t="s">
        <v>75</v>
      </c>
      <c r="K1488" s="74">
        <v>0.36479999999999996</v>
      </c>
      <c r="L1488" s="68">
        <v>11</v>
      </c>
    </row>
    <row r="1489" spans="1:12" x14ac:dyDescent="0.25">
      <c r="A1489" s="53" t="str">
        <f t="shared" si="171"/>
        <v>2021DecSaudi Arabia Riyal</v>
      </c>
      <c r="B1489" s="57">
        <f t="shared" si="172"/>
        <v>0</v>
      </c>
      <c r="C1489" s="57">
        <f t="shared" si="173"/>
        <v>0</v>
      </c>
      <c r="D1489" s="57">
        <f t="shared" si="174"/>
        <v>0</v>
      </c>
      <c r="E1489" s="57">
        <f t="shared" si="175"/>
        <v>0</v>
      </c>
      <c r="F1489" s="57">
        <f t="shared" si="176"/>
        <v>0</v>
      </c>
      <c r="G1489" s="57">
        <f t="shared" si="177"/>
        <v>0</v>
      </c>
      <c r="H1489" s="68">
        <v>2021</v>
      </c>
      <c r="I1489" s="68" t="s">
        <v>11</v>
      </c>
      <c r="J1489" s="68" t="s">
        <v>75</v>
      </c>
      <c r="K1489" s="74">
        <v>0.36</v>
      </c>
      <c r="L1489" s="68">
        <v>12</v>
      </c>
    </row>
    <row r="1490" spans="1:12" x14ac:dyDescent="0.25">
      <c r="A1490" s="53" t="str">
        <f t="shared" si="171"/>
        <v>2022JanSaudi Arabia Riyal</v>
      </c>
      <c r="B1490" s="57">
        <f t="shared" si="172"/>
        <v>0</v>
      </c>
      <c r="C1490" s="57">
        <f t="shared" si="173"/>
        <v>0</v>
      </c>
      <c r="D1490" s="57">
        <f t="shared" si="174"/>
        <v>0</v>
      </c>
      <c r="E1490" s="57">
        <f t="shared" si="175"/>
        <v>0</v>
      </c>
      <c r="F1490" s="57">
        <f t="shared" si="176"/>
        <v>0</v>
      </c>
      <c r="G1490" s="57">
        <f t="shared" si="177"/>
        <v>0</v>
      </c>
      <c r="H1490" s="68">
        <v>2022</v>
      </c>
      <c r="I1490" s="68" t="s">
        <v>8</v>
      </c>
      <c r="J1490" s="68" t="s">
        <v>75</v>
      </c>
      <c r="K1490" s="74">
        <v>0.36130000000000001</v>
      </c>
      <c r="L1490" s="68">
        <v>1</v>
      </c>
    </row>
    <row r="1491" spans="1:12" x14ac:dyDescent="0.25">
      <c r="A1491" s="53" t="str">
        <f t="shared" si="171"/>
        <v>2022FebSaudi Arabia Riyal</v>
      </c>
      <c r="B1491" s="57">
        <f t="shared" si="172"/>
        <v>0</v>
      </c>
      <c r="C1491" s="57">
        <f t="shared" si="173"/>
        <v>0</v>
      </c>
      <c r="D1491" s="57">
        <f t="shared" si="174"/>
        <v>0</v>
      </c>
      <c r="E1491" s="57">
        <f t="shared" si="175"/>
        <v>0</v>
      </c>
      <c r="F1491" s="57">
        <f t="shared" si="176"/>
        <v>0</v>
      </c>
      <c r="G1491" s="57">
        <f t="shared" si="177"/>
        <v>0</v>
      </c>
      <c r="H1491" s="68">
        <v>2022</v>
      </c>
      <c r="I1491" s="68" t="s">
        <v>36</v>
      </c>
      <c r="J1491" s="68" t="s">
        <v>75</v>
      </c>
      <c r="K1491" s="74">
        <v>0.3624</v>
      </c>
      <c r="L1491" s="68">
        <v>2</v>
      </c>
    </row>
    <row r="1492" spans="1:12" x14ac:dyDescent="0.25">
      <c r="A1492" s="53" t="str">
        <f t="shared" si="171"/>
        <v>2022MarSaudi Arabia Riyal</v>
      </c>
      <c r="B1492" s="57">
        <f t="shared" si="172"/>
        <v>0</v>
      </c>
      <c r="C1492" s="57">
        <f t="shared" si="173"/>
        <v>0</v>
      </c>
      <c r="D1492" s="57">
        <f t="shared" si="174"/>
        <v>0</v>
      </c>
      <c r="E1492" s="57">
        <f t="shared" si="175"/>
        <v>0</v>
      </c>
      <c r="F1492" s="57">
        <f t="shared" si="176"/>
        <v>0</v>
      </c>
      <c r="G1492" s="57">
        <f t="shared" si="177"/>
        <v>0</v>
      </c>
      <c r="H1492" s="68">
        <v>2022</v>
      </c>
      <c r="I1492" s="68" t="s">
        <v>40</v>
      </c>
      <c r="J1492" s="68" t="s">
        <v>75</v>
      </c>
      <c r="K1492" s="74">
        <v>0.36070000000000002</v>
      </c>
      <c r="L1492" s="68">
        <v>3</v>
      </c>
    </row>
    <row r="1493" spans="1:12" x14ac:dyDescent="0.25">
      <c r="A1493" s="53" t="str">
        <f t="shared" si="171"/>
        <v>2022AprSaudi Arabia Riyal</v>
      </c>
      <c r="B1493" s="57">
        <f t="shared" si="172"/>
        <v>0</v>
      </c>
      <c r="C1493" s="57">
        <f t="shared" si="173"/>
        <v>0</v>
      </c>
      <c r="D1493" s="57">
        <f t="shared" si="174"/>
        <v>0</v>
      </c>
      <c r="E1493" s="57">
        <f t="shared" si="175"/>
        <v>0</v>
      </c>
      <c r="F1493" s="57">
        <f t="shared" si="176"/>
        <v>0</v>
      </c>
      <c r="G1493" s="57">
        <f t="shared" si="177"/>
        <v>0</v>
      </c>
      <c r="H1493" s="68">
        <v>2022</v>
      </c>
      <c r="I1493" s="68" t="s">
        <v>44</v>
      </c>
      <c r="J1493" s="68" t="s">
        <v>75</v>
      </c>
      <c r="K1493" s="74">
        <v>0.36920000000000003</v>
      </c>
      <c r="L1493" s="68">
        <v>4</v>
      </c>
    </row>
    <row r="1494" spans="1:12" x14ac:dyDescent="0.25">
      <c r="A1494" s="53" t="str">
        <f t="shared" si="171"/>
        <v>2022MaySaudi Arabia Riyal</v>
      </c>
      <c r="B1494" s="57">
        <f t="shared" si="172"/>
        <v>0</v>
      </c>
      <c r="C1494" s="57">
        <f t="shared" si="173"/>
        <v>0</v>
      </c>
      <c r="D1494" s="57">
        <f t="shared" si="174"/>
        <v>0</v>
      </c>
      <c r="E1494" s="57">
        <f t="shared" si="175"/>
        <v>0</v>
      </c>
      <c r="F1494" s="57">
        <f t="shared" si="176"/>
        <v>0</v>
      </c>
      <c r="G1494" s="57">
        <f t="shared" si="177"/>
        <v>0</v>
      </c>
      <c r="H1494" s="68">
        <v>2022</v>
      </c>
      <c r="I1494" s="68" t="s">
        <v>48</v>
      </c>
      <c r="J1494" s="68" t="s">
        <v>75</v>
      </c>
      <c r="K1494" s="74">
        <v>0.36520000000000002</v>
      </c>
      <c r="L1494" s="68">
        <v>5</v>
      </c>
    </row>
    <row r="1495" spans="1:12" x14ac:dyDescent="0.25">
      <c r="A1495" s="53" t="str">
        <f t="shared" si="171"/>
        <v>2022JunSaudi Arabia Riyal</v>
      </c>
      <c r="B1495" s="57">
        <f t="shared" si="172"/>
        <v>0</v>
      </c>
      <c r="C1495" s="57">
        <f t="shared" si="173"/>
        <v>0</v>
      </c>
      <c r="D1495" s="57">
        <f t="shared" si="174"/>
        <v>0</v>
      </c>
      <c r="E1495" s="57">
        <f t="shared" si="175"/>
        <v>0</v>
      </c>
      <c r="F1495" s="57">
        <f t="shared" si="176"/>
        <v>0</v>
      </c>
      <c r="G1495" s="57">
        <f t="shared" si="177"/>
        <v>0</v>
      </c>
      <c r="H1495" s="68">
        <v>2022</v>
      </c>
      <c r="I1495" s="68" t="s">
        <v>52</v>
      </c>
      <c r="J1495" s="68" t="s">
        <v>75</v>
      </c>
      <c r="K1495" s="74">
        <v>0.37090000000000001</v>
      </c>
      <c r="L1495" s="68">
        <v>6</v>
      </c>
    </row>
    <row r="1496" spans="1:12" x14ac:dyDescent="0.25">
      <c r="A1496" s="53" t="str">
        <f t="shared" si="171"/>
        <v>2022JulSaudi Arabia Riyal</v>
      </c>
      <c r="B1496" s="57">
        <f t="shared" si="172"/>
        <v>0</v>
      </c>
      <c r="C1496" s="57">
        <f t="shared" si="173"/>
        <v>0</v>
      </c>
      <c r="D1496" s="57">
        <f t="shared" si="174"/>
        <v>0</v>
      </c>
      <c r="E1496" s="57">
        <f t="shared" si="175"/>
        <v>0</v>
      </c>
      <c r="F1496" s="57">
        <f t="shared" si="176"/>
        <v>0</v>
      </c>
      <c r="G1496" s="57">
        <f t="shared" si="177"/>
        <v>0</v>
      </c>
      <c r="H1496" s="68">
        <v>2022</v>
      </c>
      <c r="I1496" s="68" t="s">
        <v>56</v>
      </c>
      <c r="J1496" s="68" t="s">
        <v>75</v>
      </c>
      <c r="K1496" s="74">
        <v>0.36700000000000005</v>
      </c>
      <c r="L1496" s="68">
        <v>7</v>
      </c>
    </row>
    <row r="1497" spans="1:12" x14ac:dyDescent="0.25">
      <c r="A1497" s="53" t="str">
        <f t="shared" si="171"/>
        <v>2022AugSaudi Arabia Riyal</v>
      </c>
      <c r="B1497" s="57">
        <f t="shared" si="172"/>
        <v>0</v>
      </c>
      <c r="C1497" s="57">
        <f t="shared" si="173"/>
        <v>0</v>
      </c>
      <c r="D1497" s="57">
        <f t="shared" si="174"/>
        <v>0</v>
      </c>
      <c r="E1497" s="57">
        <f t="shared" si="175"/>
        <v>0</v>
      </c>
      <c r="F1497" s="57">
        <f t="shared" si="176"/>
        <v>0</v>
      </c>
      <c r="G1497" s="57">
        <f t="shared" si="177"/>
        <v>0</v>
      </c>
      <c r="H1497" s="68">
        <v>2022</v>
      </c>
      <c r="I1497" s="68" t="s">
        <v>58</v>
      </c>
      <c r="J1497" s="68" t="s">
        <v>75</v>
      </c>
      <c r="K1497" s="74">
        <v>0.37140000000000001</v>
      </c>
      <c r="L1497" s="68">
        <v>8</v>
      </c>
    </row>
    <row r="1498" spans="1:12" x14ac:dyDescent="0.25">
      <c r="A1498" s="53" t="str">
        <f t="shared" si="171"/>
        <v>2022SepSaudi Arabia Riyal</v>
      </c>
      <c r="B1498" s="57">
        <f t="shared" si="172"/>
        <v>0</v>
      </c>
      <c r="C1498" s="57">
        <f t="shared" si="173"/>
        <v>0</v>
      </c>
      <c r="D1498" s="57">
        <f t="shared" si="174"/>
        <v>0</v>
      </c>
      <c r="E1498" s="57">
        <f t="shared" si="175"/>
        <v>0</v>
      </c>
      <c r="F1498" s="57">
        <f t="shared" si="176"/>
        <v>0</v>
      </c>
      <c r="G1498" s="57">
        <f t="shared" si="177"/>
        <v>0</v>
      </c>
      <c r="H1498" s="68">
        <v>2022</v>
      </c>
      <c r="I1498" s="68" t="s">
        <v>60</v>
      </c>
      <c r="J1498" s="68" t="s">
        <v>75</v>
      </c>
      <c r="K1498" s="74">
        <v>0.38150000000000001</v>
      </c>
      <c r="L1498" s="68">
        <v>9</v>
      </c>
    </row>
    <row r="1499" spans="1:12" x14ac:dyDescent="0.25">
      <c r="A1499" s="53" t="str">
        <f t="shared" si="171"/>
        <v>2022OctSaudi Arabia Riyal</v>
      </c>
      <c r="B1499" s="57">
        <f t="shared" si="172"/>
        <v>0</v>
      </c>
      <c r="C1499" s="57">
        <f t="shared" si="173"/>
        <v>0</v>
      </c>
      <c r="D1499" s="57">
        <f t="shared" si="174"/>
        <v>0</v>
      </c>
      <c r="E1499" s="57">
        <f t="shared" si="175"/>
        <v>0</v>
      </c>
      <c r="F1499" s="57">
        <f t="shared" si="176"/>
        <v>0</v>
      </c>
      <c r="G1499" s="57">
        <f t="shared" si="177"/>
        <v>0</v>
      </c>
      <c r="H1499" s="68">
        <v>2022</v>
      </c>
      <c r="I1499" s="68" t="s">
        <v>62</v>
      </c>
      <c r="J1499" s="68" t="s">
        <v>75</v>
      </c>
      <c r="K1499" s="74">
        <v>0.37549999999999994</v>
      </c>
      <c r="L1499" s="68">
        <v>10</v>
      </c>
    </row>
    <row r="1500" spans="1:12" x14ac:dyDescent="0.25">
      <c r="A1500" s="53" t="str">
        <f t="shared" si="171"/>
        <v>2022NovSaudi Arabia Riyal</v>
      </c>
      <c r="B1500" s="57">
        <f t="shared" si="172"/>
        <v>0</v>
      </c>
      <c r="C1500" s="57">
        <f t="shared" si="173"/>
        <v>0</v>
      </c>
      <c r="D1500" s="57">
        <f t="shared" si="174"/>
        <v>0</v>
      </c>
      <c r="E1500" s="57">
        <f t="shared" si="175"/>
        <v>0</v>
      </c>
      <c r="F1500" s="57">
        <f t="shared" si="176"/>
        <v>0</v>
      </c>
      <c r="G1500" s="57">
        <f t="shared" si="177"/>
        <v>0</v>
      </c>
      <c r="H1500" s="68">
        <v>2022</v>
      </c>
      <c r="I1500" s="68" t="s">
        <v>65</v>
      </c>
      <c r="J1500" s="68" t="s">
        <v>75</v>
      </c>
      <c r="K1500" s="74">
        <v>0.36509999999999998</v>
      </c>
      <c r="L1500" s="68">
        <v>11</v>
      </c>
    </row>
    <row r="1501" spans="1:12" x14ac:dyDescent="0.25">
      <c r="A1501" s="53" t="str">
        <f t="shared" si="171"/>
        <v>2022DecSaudi Arabia Riyal</v>
      </c>
      <c r="B1501" s="57">
        <f t="shared" si="172"/>
        <v>0</v>
      </c>
      <c r="C1501" s="57">
        <f t="shared" si="173"/>
        <v>0</v>
      </c>
      <c r="D1501" s="57">
        <f t="shared" si="174"/>
        <v>0</v>
      </c>
      <c r="E1501" s="57">
        <f t="shared" si="175"/>
        <v>0</v>
      </c>
      <c r="F1501" s="57">
        <f t="shared" si="176"/>
        <v>0</v>
      </c>
      <c r="G1501" s="57">
        <f t="shared" si="177"/>
        <v>0</v>
      </c>
      <c r="H1501" s="68">
        <v>2022</v>
      </c>
      <c r="I1501" s="68" t="s">
        <v>11</v>
      </c>
      <c r="J1501" s="68" t="s">
        <v>75</v>
      </c>
      <c r="K1501" s="70">
        <v>0.35759999999999997</v>
      </c>
      <c r="L1501" s="68">
        <v>12</v>
      </c>
    </row>
    <row r="1502" spans="1:12" x14ac:dyDescent="0.25">
      <c r="A1502" s="53" t="str">
        <f t="shared" si="171"/>
        <v>2023JanSaudi Arabia Riyal</v>
      </c>
      <c r="B1502" s="57">
        <f t="shared" si="172"/>
        <v>0</v>
      </c>
      <c r="C1502" s="57">
        <f t="shared" si="173"/>
        <v>0</v>
      </c>
      <c r="D1502" s="57">
        <f t="shared" si="174"/>
        <v>0</v>
      </c>
      <c r="E1502" s="57">
        <f t="shared" si="175"/>
        <v>0</v>
      </c>
      <c r="F1502" s="57">
        <f t="shared" si="176"/>
        <v>0</v>
      </c>
      <c r="G1502" s="57">
        <f t="shared" si="177"/>
        <v>0</v>
      </c>
      <c r="H1502" s="68">
        <v>2023</v>
      </c>
      <c r="I1502" s="68" t="s">
        <v>8</v>
      </c>
      <c r="J1502" s="68" t="s">
        <v>75</v>
      </c>
      <c r="K1502" s="74">
        <v>0.35009999999999997</v>
      </c>
      <c r="L1502" s="68">
        <v>1</v>
      </c>
    </row>
    <row r="1503" spans="1:12" x14ac:dyDescent="0.25">
      <c r="A1503" s="53" t="str">
        <f t="shared" si="171"/>
        <v>2023FebSaudi Arabia Riyal</v>
      </c>
      <c r="B1503" s="57">
        <f t="shared" si="172"/>
        <v>0</v>
      </c>
      <c r="C1503" s="57">
        <f t="shared" si="173"/>
        <v>0</v>
      </c>
      <c r="D1503" s="57">
        <f t="shared" si="174"/>
        <v>0</v>
      </c>
      <c r="E1503" s="57">
        <f t="shared" si="175"/>
        <v>0</v>
      </c>
      <c r="F1503" s="57">
        <f t="shared" si="176"/>
        <v>0</v>
      </c>
      <c r="G1503" s="57">
        <f t="shared" si="177"/>
        <v>0</v>
      </c>
      <c r="H1503" s="68">
        <v>2023</v>
      </c>
      <c r="I1503" s="68" t="s">
        <v>36</v>
      </c>
      <c r="J1503" s="68" t="s">
        <v>75</v>
      </c>
      <c r="K1503" s="74">
        <v>0.35920000000000002</v>
      </c>
      <c r="L1503" s="68">
        <v>2</v>
      </c>
    </row>
    <row r="1504" spans="1:12" x14ac:dyDescent="0.25">
      <c r="A1504" s="53" t="str">
        <f t="shared" si="171"/>
        <v>2023MarSaudi Arabia Riyal</v>
      </c>
      <c r="B1504" s="57">
        <f t="shared" si="172"/>
        <v>0</v>
      </c>
      <c r="C1504" s="57">
        <f t="shared" si="173"/>
        <v>0</v>
      </c>
      <c r="D1504" s="57">
        <f t="shared" si="174"/>
        <v>0</v>
      </c>
      <c r="E1504" s="57">
        <f t="shared" si="175"/>
        <v>0</v>
      </c>
      <c r="F1504" s="57">
        <f t="shared" si="176"/>
        <v>0</v>
      </c>
      <c r="G1504" s="57">
        <f t="shared" si="177"/>
        <v>0</v>
      </c>
      <c r="H1504" s="68">
        <v>2023</v>
      </c>
      <c r="I1504" s="68" t="s">
        <v>40</v>
      </c>
      <c r="J1504" s="68" t="s">
        <v>75</v>
      </c>
      <c r="K1504" s="74">
        <v>0.35350000000000004</v>
      </c>
      <c r="L1504" s="68">
        <v>3</v>
      </c>
    </row>
    <row r="1505" spans="1:12" x14ac:dyDescent="0.25">
      <c r="A1505" s="53" t="str">
        <f t="shared" si="171"/>
        <v>2023AprSaudi Arabia Riyal</v>
      </c>
      <c r="B1505" s="57">
        <f t="shared" si="172"/>
        <v>0</v>
      </c>
      <c r="C1505" s="57">
        <f t="shared" si="173"/>
        <v>0</v>
      </c>
      <c r="D1505" s="57">
        <f t="shared" si="174"/>
        <v>0</v>
      </c>
      <c r="E1505" s="57">
        <f t="shared" si="175"/>
        <v>0</v>
      </c>
      <c r="F1505" s="57">
        <f t="shared" si="176"/>
        <v>0</v>
      </c>
      <c r="G1505" s="57">
        <f t="shared" si="177"/>
        <v>0</v>
      </c>
      <c r="H1505" s="68">
        <v>2023</v>
      </c>
      <c r="I1505" s="68" t="s">
        <v>44</v>
      </c>
      <c r="J1505" s="68" t="s">
        <v>75</v>
      </c>
      <c r="K1505" s="74">
        <v>0.35560000000000003</v>
      </c>
      <c r="L1505" s="68">
        <v>4</v>
      </c>
    </row>
    <row r="1506" spans="1:12" x14ac:dyDescent="0.25">
      <c r="A1506" s="53" t="str">
        <f t="shared" si="171"/>
        <v>2023MaySaudi Arabia Riyal</v>
      </c>
      <c r="B1506" s="57">
        <f t="shared" si="172"/>
        <v>0</v>
      </c>
      <c r="C1506" s="57">
        <f t="shared" si="173"/>
        <v>0</v>
      </c>
      <c r="D1506" s="57">
        <f t="shared" si="174"/>
        <v>0</v>
      </c>
      <c r="E1506" s="57">
        <f t="shared" si="175"/>
        <v>0</v>
      </c>
      <c r="F1506" s="57">
        <f t="shared" si="176"/>
        <v>0</v>
      </c>
      <c r="G1506" s="57">
        <f t="shared" si="177"/>
        <v>0</v>
      </c>
      <c r="H1506" s="68">
        <v>2023</v>
      </c>
      <c r="I1506" s="68" t="s">
        <v>48</v>
      </c>
      <c r="J1506" s="68" t="s">
        <v>75</v>
      </c>
      <c r="K1506" s="74">
        <v>0.36099999999999999</v>
      </c>
      <c r="L1506" s="68">
        <v>5</v>
      </c>
    </row>
    <row r="1507" spans="1:12" x14ac:dyDescent="0.25">
      <c r="A1507" s="53" t="str">
        <f t="shared" si="171"/>
        <v>2023JunSaudi Arabia Riyal</v>
      </c>
      <c r="B1507" s="57">
        <f t="shared" si="172"/>
        <v>0</v>
      </c>
      <c r="C1507" s="57">
        <f t="shared" si="173"/>
        <v>0</v>
      </c>
      <c r="D1507" s="57">
        <f t="shared" si="174"/>
        <v>0</v>
      </c>
      <c r="E1507" s="57">
        <f t="shared" si="175"/>
        <v>0</v>
      </c>
      <c r="F1507" s="57">
        <f t="shared" si="176"/>
        <v>0</v>
      </c>
      <c r="G1507" s="57">
        <f t="shared" si="177"/>
        <v>0</v>
      </c>
      <c r="H1507" s="68">
        <v>2023</v>
      </c>
      <c r="I1507" s="68" t="s">
        <v>52</v>
      </c>
      <c r="J1507" s="68" t="s">
        <v>75</v>
      </c>
      <c r="K1507" s="74">
        <v>0.36149999999999999</v>
      </c>
      <c r="L1507" s="68">
        <v>6</v>
      </c>
    </row>
    <row r="1508" spans="1:12" x14ac:dyDescent="0.25">
      <c r="A1508" s="53" t="str">
        <f t="shared" si="171"/>
        <v>2023JulSaudi Arabia Riyal</v>
      </c>
      <c r="B1508" s="57">
        <f t="shared" si="172"/>
        <v>0</v>
      </c>
      <c r="C1508" s="57">
        <f t="shared" si="173"/>
        <v>0</v>
      </c>
      <c r="D1508" s="57">
        <f t="shared" si="174"/>
        <v>0</v>
      </c>
      <c r="E1508" s="57">
        <f t="shared" si="175"/>
        <v>0</v>
      </c>
      <c r="F1508" s="57">
        <f t="shared" si="176"/>
        <v>0</v>
      </c>
      <c r="G1508" s="57">
        <f t="shared" si="177"/>
        <v>0</v>
      </c>
      <c r="H1508" s="68">
        <v>2023</v>
      </c>
      <c r="I1508" s="68" t="s">
        <v>56</v>
      </c>
      <c r="J1508" s="68" t="s">
        <v>75</v>
      </c>
      <c r="K1508" s="74">
        <v>0.35509999999999997</v>
      </c>
      <c r="L1508" s="68">
        <v>7</v>
      </c>
    </row>
    <row r="1509" spans="1:12" x14ac:dyDescent="0.25">
      <c r="A1509" s="53" t="str">
        <f t="shared" si="171"/>
        <v>2023AugSaudi Arabia Riyal</v>
      </c>
      <c r="B1509" s="57">
        <f t="shared" si="172"/>
        <v>0</v>
      </c>
      <c r="C1509" s="57">
        <f t="shared" si="173"/>
        <v>0</v>
      </c>
      <c r="D1509" s="57">
        <f t="shared" si="174"/>
        <v>0</v>
      </c>
      <c r="E1509" s="57">
        <f t="shared" si="175"/>
        <v>0</v>
      </c>
      <c r="F1509" s="57">
        <f t="shared" si="176"/>
        <v>0</v>
      </c>
      <c r="G1509" s="57">
        <f t="shared" si="177"/>
        <v>0</v>
      </c>
      <c r="H1509" s="68">
        <v>2023</v>
      </c>
      <c r="I1509" s="68" t="s">
        <v>58</v>
      </c>
      <c r="J1509" s="68" t="s">
        <v>75</v>
      </c>
      <c r="K1509" s="74">
        <v>0.3599</v>
      </c>
      <c r="L1509" s="68">
        <v>8</v>
      </c>
    </row>
    <row r="1510" spans="1:12" x14ac:dyDescent="0.25">
      <c r="A1510" s="53" t="str">
        <f t="shared" si="171"/>
        <v>2023SepSaudi Arabia Riyal</v>
      </c>
      <c r="B1510" s="57">
        <f t="shared" si="172"/>
        <v>0</v>
      </c>
      <c r="C1510" s="57">
        <f t="shared" si="173"/>
        <v>0</v>
      </c>
      <c r="D1510" s="57">
        <f t="shared" si="174"/>
        <v>0</v>
      </c>
      <c r="E1510" s="57">
        <f t="shared" si="175"/>
        <v>0</v>
      </c>
      <c r="F1510" s="57">
        <f t="shared" si="176"/>
        <v>0</v>
      </c>
      <c r="G1510" s="57">
        <f t="shared" si="177"/>
        <v>0</v>
      </c>
      <c r="H1510" s="68">
        <v>2023</v>
      </c>
      <c r="I1510" s="68" t="s">
        <v>60</v>
      </c>
      <c r="J1510" s="68" t="s">
        <v>75</v>
      </c>
      <c r="K1510" s="74">
        <v>0.3639</v>
      </c>
      <c r="L1510" s="68">
        <v>9</v>
      </c>
    </row>
    <row r="1511" spans="1:12" x14ac:dyDescent="0.25">
      <c r="A1511" s="53" t="str">
        <f t="shared" si="171"/>
        <v>2023OctSaudi Arabia Riyal</v>
      </c>
      <c r="B1511" s="57">
        <f t="shared" si="172"/>
        <v>0</v>
      </c>
      <c r="C1511" s="57">
        <f t="shared" si="173"/>
        <v>0</v>
      </c>
      <c r="D1511" s="57">
        <f t="shared" si="174"/>
        <v>0</v>
      </c>
      <c r="E1511" s="57">
        <f t="shared" si="175"/>
        <v>0</v>
      </c>
      <c r="F1511" s="57">
        <f t="shared" si="176"/>
        <v>0</v>
      </c>
      <c r="G1511" s="57">
        <f t="shared" si="177"/>
        <v>0</v>
      </c>
      <c r="H1511" s="68">
        <v>2023</v>
      </c>
      <c r="I1511" s="68" t="s">
        <v>62</v>
      </c>
      <c r="J1511" s="68" t="s">
        <v>75</v>
      </c>
      <c r="K1511" s="74">
        <v>0.36430000000000001</v>
      </c>
      <c r="L1511" s="68">
        <v>10</v>
      </c>
    </row>
    <row r="1512" spans="1:12" x14ac:dyDescent="0.25">
      <c r="A1512" s="53" t="str">
        <f t="shared" si="171"/>
        <v>2023NovSaudi Arabia Riyal</v>
      </c>
      <c r="B1512" s="57">
        <f t="shared" si="172"/>
        <v>0</v>
      </c>
      <c r="C1512" s="57">
        <f t="shared" si="173"/>
        <v>0</v>
      </c>
      <c r="D1512" s="57">
        <f t="shared" si="174"/>
        <v>0</v>
      </c>
      <c r="E1512" s="57">
        <f t="shared" si="175"/>
        <v>0</v>
      </c>
      <c r="F1512" s="57">
        <f t="shared" si="176"/>
        <v>0</v>
      </c>
      <c r="G1512" s="57">
        <f t="shared" si="177"/>
        <v>0</v>
      </c>
      <c r="H1512" s="68">
        <v>2023</v>
      </c>
      <c r="I1512" s="68" t="s">
        <v>65</v>
      </c>
      <c r="J1512" s="68" t="s">
        <v>75</v>
      </c>
      <c r="K1512" s="74">
        <v>0.35499999999999998</v>
      </c>
      <c r="L1512" s="68">
        <v>11</v>
      </c>
    </row>
    <row r="1513" spans="1:12" x14ac:dyDescent="0.25">
      <c r="A1513" s="53" t="str">
        <f t="shared" si="171"/>
        <v>2023DecSaudi Arabia Riyal</v>
      </c>
      <c r="B1513" s="57">
        <f t="shared" si="172"/>
        <v>0</v>
      </c>
      <c r="C1513" s="57">
        <f t="shared" si="173"/>
        <v>0</v>
      </c>
      <c r="D1513" s="57">
        <f t="shared" si="174"/>
        <v>0</v>
      </c>
      <c r="E1513" s="57">
        <f t="shared" si="175"/>
        <v>0</v>
      </c>
      <c r="F1513" s="57">
        <f t="shared" si="176"/>
        <v>0</v>
      </c>
      <c r="G1513" s="57">
        <f t="shared" si="177"/>
        <v>0</v>
      </c>
      <c r="H1513" s="68">
        <v>2023</v>
      </c>
      <c r="I1513" s="68" t="s">
        <v>11</v>
      </c>
      <c r="J1513" s="68" t="s">
        <v>75</v>
      </c>
      <c r="K1513" s="74">
        <v>0.35159999999999997</v>
      </c>
      <c r="L1513" s="68">
        <v>12</v>
      </c>
    </row>
    <row r="1514" spans="1:12" x14ac:dyDescent="0.25">
      <c r="A1514" s="53" t="str">
        <f t="shared" ref="A1514:A1577" si="178">CONCATENATE(H1514,I1514,J1514)</f>
        <v>2024JanSaudi Arabia Riyal</v>
      </c>
      <c r="B1514" s="57">
        <f t="shared" ref="B1514:B1577" si="179">IF($N$8=A1514,1,0)</f>
        <v>0</v>
      </c>
      <c r="C1514" s="57">
        <f t="shared" ref="C1514:C1577" si="180">IF(A1514=$N$10,1,0)</f>
        <v>0</v>
      </c>
      <c r="D1514" s="57">
        <f t="shared" ref="D1514:D1577" si="181">SUM(B1514:C1514)</f>
        <v>0</v>
      </c>
      <c r="E1514" s="57">
        <f t="shared" ref="E1514:E1577" si="182">IF(SUM(D1514,E1513)=1,1,0)</f>
        <v>0</v>
      </c>
      <c r="F1514" s="57">
        <f t="shared" ref="F1514:F1577" si="183">MAX(D1514:E1514)</f>
        <v>0</v>
      </c>
      <c r="G1514" s="57">
        <f t="shared" ref="G1514:G1577" si="184">IF(AND(F1514=1,F1513=1),G1513+F1514,F1514)</f>
        <v>0</v>
      </c>
      <c r="H1514" s="68">
        <v>2024</v>
      </c>
      <c r="I1514" s="68" t="s">
        <v>8</v>
      </c>
      <c r="J1514" s="68" t="s">
        <v>75</v>
      </c>
      <c r="K1514" s="68">
        <v>0.35759999999999997</v>
      </c>
      <c r="L1514" s="68">
        <v>1</v>
      </c>
    </row>
    <row r="1515" spans="1:12" x14ac:dyDescent="0.25">
      <c r="A1515" s="53" t="str">
        <f t="shared" si="178"/>
        <v>2024FebSaudi Arabia Riyal</v>
      </c>
      <c r="B1515" s="57">
        <f t="shared" si="179"/>
        <v>0</v>
      </c>
      <c r="C1515" s="57">
        <f t="shared" si="180"/>
        <v>0</v>
      </c>
      <c r="D1515" s="57">
        <f t="shared" si="181"/>
        <v>0</v>
      </c>
      <c r="E1515" s="57">
        <f t="shared" si="182"/>
        <v>0</v>
      </c>
      <c r="F1515" s="57">
        <f t="shared" si="183"/>
        <v>0</v>
      </c>
      <c r="G1515" s="57">
        <f t="shared" si="184"/>
        <v>0</v>
      </c>
      <c r="H1515" s="68">
        <v>2024</v>
      </c>
      <c r="I1515" s="68" t="s">
        <v>36</v>
      </c>
      <c r="J1515" s="68" t="s">
        <v>75</v>
      </c>
      <c r="K1515" s="68">
        <v>0.35850000000000004</v>
      </c>
      <c r="L1515" s="68">
        <v>2</v>
      </c>
    </row>
    <row r="1516" spans="1:12" x14ac:dyDescent="0.25">
      <c r="A1516" s="53" t="str">
        <f t="shared" si="178"/>
        <v>2024MarSaudi Arabia Riyal</v>
      </c>
      <c r="B1516" s="57">
        <f t="shared" si="179"/>
        <v>0</v>
      </c>
      <c r="C1516" s="57">
        <f t="shared" si="180"/>
        <v>0</v>
      </c>
      <c r="D1516" s="57">
        <f t="shared" si="181"/>
        <v>0</v>
      </c>
      <c r="E1516" s="57">
        <f t="shared" si="182"/>
        <v>0</v>
      </c>
      <c r="F1516" s="57">
        <f t="shared" si="183"/>
        <v>0</v>
      </c>
      <c r="G1516" s="57">
        <f t="shared" si="184"/>
        <v>0</v>
      </c>
      <c r="H1516" s="68">
        <v>2024</v>
      </c>
      <c r="I1516" s="68" t="s">
        <v>40</v>
      </c>
      <c r="J1516" s="68" t="s">
        <v>75</v>
      </c>
      <c r="K1516" s="68">
        <v>0.35930000000000001</v>
      </c>
      <c r="L1516" s="68">
        <v>3</v>
      </c>
    </row>
    <row r="1517" spans="1:12" x14ac:dyDescent="0.25">
      <c r="A1517" s="53" t="str">
        <f t="shared" si="178"/>
        <v>2024AprSaudi Arabia Riyal</v>
      </c>
      <c r="B1517" s="57">
        <f t="shared" si="179"/>
        <v>0</v>
      </c>
      <c r="C1517" s="57">
        <f t="shared" si="180"/>
        <v>0</v>
      </c>
      <c r="D1517" s="57">
        <f t="shared" si="181"/>
        <v>0</v>
      </c>
      <c r="E1517" s="57">
        <f t="shared" si="182"/>
        <v>0</v>
      </c>
      <c r="F1517" s="57">
        <f t="shared" si="183"/>
        <v>0</v>
      </c>
      <c r="G1517" s="57">
        <f t="shared" si="184"/>
        <v>0</v>
      </c>
      <c r="H1517" s="68">
        <v>2024</v>
      </c>
      <c r="I1517" s="68" t="s">
        <v>44</v>
      </c>
      <c r="J1517" s="68" t="s">
        <v>75</v>
      </c>
      <c r="K1517" s="68">
        <v>0.3629</v>
      </c>
      <c r="L1517" s="68">
        <v>4</v>
      </c>
    </row>
    <row r="1518" spans="1:12" x14ac:dyDescent="0.25">
      <c r="A1518" s="53" t="str">
        <f t="shared" si="178"/>
        <v>2024MaySaudi Arabia Riyal</v>
      </c>
      <c r="B1518" s="57">
        <f t="shared" si="179"/>
        <v>0</v>
      </c>
      <c r="C1518" s="57">
        <f t="shared" si="180"/>
        <v>0</v>
      </c>
      <c r="D1518" s="57">
        <f t="shared" si="181"/>
        <v>0</v>
      </c>
      <c r="E1518" s="57">
        <f t="shared" si="182"/>
        <v>0</v>
      </c>
      <c r="F1518" s="57">
        <f t="shared" si="183"/>
        <v>0</v>
      </c>
      <c r="G1518" s="57">
        <f t="shared" si="184"/>
        <v>0</v>
      </c>
      <c r="H1518" s="68">
        <v>2024</v>
      </c>
      <c r="I1518" s="68" t="s">
        <v>48</v>
      </c>
      <c r="J1518" s="68" t="s">
        <v>75</v>
      </c>
      <c r="K1518" s="68">
        <v>0.36009999999999998</v>
      </c>
      <c r="L1518" s="68">
        <v>5</v>
      </c>
    </row>
    <row r="1519" spans="1:12" x14ac:dyDescent="0.25">
      <c r="A1519" s="53" t="str">
        <f t="shared" si="178"/>
        <v>2024JunSaudi Arabia Riyal</v>
      </c>
      <c r="B1519" s="57">
        <f t="shared" si="179"/>
        <v>0</v>
      </c>
      <c r="C1519" s="57">
        <f t="shared" si="180"/>
        <v>0</v>
      </c>
      <c r="D1519" s="57">
        <f t="shared" si="181"/>
        <v>0</v>
      </c>
      <c r="E1519" s="57">
        <f t="shared" si="182"/>
        <v>0</v>
      </c>
      <c r="F1519" s="57">
        <f t="shared" si="183"/>
        <v>0</v>
      </c>
      <c r="G1519" s="57">
        <f t="shared" si="184"/>
        <v>0</v>
      </c>
      <c r="H1519" s="68">
        <v>2024</v>
      </c>
      <c r="I1519" s="68" t="s">
        <v>52</v>
      </c>
      <c r="J1519" s="68" t="s">
        <v>75</v>
      </c>
      <c r="K1519" s="68">
        <v>0.36210000000000003</v>
      </c>
      <c r="L1519" s="68">
        <v>6</v>
      </c>
    </row>
    <row r="1520" spans="1:12" x14ac:dyDescent="0.25">
      <c r="A1520" s="53" t="str">
        <f t="shared" si="178"/>
        <v>2024JulSaudi Arabia Riyal</v>
      </c>
      <c r="B1520" s="57">
        <f t="shared" si="179"/>
        <v>0</v>
      </c>
      <c r="C1520" s="57">
        <f t="shared" si="180"/>
        <v>0</v>
      </c>
      <c r="D1520" s="57">
        <f t="shared" si="181"/>
        <v>0</v>
      </c>
      <c r="E1520" s="57">
        <f t="shared" si="182"/>
        <v>0</v>
      </c>
      <c r="F1520" s="57">
        <f t="shared" si="183"/>
        <v>0</v>
      </c>
      <c r="G1520" s="57">
        <f t="shared" si="184"/>
        <v>0</v>
      </c>
      <c r="H1520" s="68">
        <v>2024</v>
      </c>
      <c r="I1520" s="68" t="s">
        <v>56</v>
      </c>
      <c r="J1520" s="68" t="s">
        <v>75</v>
      </c>
      <c r="K1520" s="68">
        <v>0.35810000000000003</v>
      </c>
      <c r="L1520" s="68">
        <v>7</v>
      </c>
    </row>
    <row r="1521" spans="1:12" x14ac:dyDescent="0.25">
      <c r="A1521" s="53" t="str">
        <f t="shared" si="178"/>
        <v>2024AugSaudi Arabia Riyal</v>
      </c>
      <c r="B1521" s="57">
        <f t="shared" si="179"/>
        <v>0</v>
      </c>
      <c r="C1521" s="57">
        <f t="shared" si="180"/>
        <v>0</v>
      </c>
      <c r="D1521" s="57">
        <f t="shared" si="181"/>
        <v>0</v>
      </c>
      <c r="E1521" s="57">
        <f t="shared" si="182"/>
        <v>0</v>
      </c>
      <c r="F1521" s="57">
        <f t="shared" si="183"/>
        <v>0</v>
      </c>
      <c r="G1521" s="57">
        <f t="shared" si="184"/>
        <v>0</v>
      </c>
      <c r="H1521" s="68">
        <v>2024</v>
      </c>
      <c r="I1521" s="68" t="s">
        <v>58</v>
      </c>
      <c r="J1521" s="68" t="s">
        <v>75</v>
      </c>
      <c r="K1521" s="68">
        <v>0.34729999999999994</v>
      </c>
      <c r="L1521" s="68">
        <v>8</v>
      </c>
    </row>
    <row r="1522" spans="1:12" x14ac:dyDescent="0.25">
      <c r="A1522" s="53" t="str">
        <f t="shared" si="178"/>
        <v>2024SepSaudi Arabia Riyal</v>
      </c>
      <c r="B1522" s="57">
        <f t="shared" si="179"/>
        <v>0</v>
      </c>
      <c r="C1522" s="57">
        <f t="shared" si="180"/>
        <v>0</v>
      </c>
      <c r="D1522" s="57">
        <f t="shared" si="181"/>
        <v>0</v>
      </c>
      <c r="E1522" s="57">
        <f t="shared" si="182"/>
        <v>0</v>
      </c>
      <c r="F1522" s="57">
        <f t="shared" si="183"/>
        <v>0</v>
      </c>
      <c r="G1522" s="57">
        <f t="shared" si="184"/>
        <v>0</v>
      </c>
      <c r="H1522" s="68">
        <v>2024</v>
      </c>
      <c r="I1522" s="68" t="s">
        <v>60</v>
      </c>
      <c r="J1522" s="68" t="s">
        <v>75</v>
      </c>
      <c r="K1522" s="68">
        <v>0.34139999999999998</v>
      </c>
      <c r="L1522" s="68">
        <v>9</v>
      </c>
    </row>
    <row r="1523" spans="1:12" x14ac:dyDescent="0.25">
      <c r="A1523" s="53" t="str">
        <f t="shared" si="178"/>
        <v>2024OctSaudi Arabia Riyal</v>
      </c>
      <c r="B1523" s="57">
        <f t="shared" si="179"/>
        <v>0</v>
      </c>
      <c r="C1523" s="57">
        <f t="shared" si="180"/>
        <v>0</v>
      </c>
      <c r="D1523" s="57">
        <f t="shared" si="181"/>
        <v>0</v>
      </c>
      <c r="E1523" s="57">
        <f t="shared" si="182"/>
        <v>0</v>
      </c>
      <c r="F1523" s="57">
        <f t="shared" si="183"/>
        <v>0</v>
      </c>
      <c r="G1523" s="57">
        <f t="shared" si="184"/>
        <v>0</v>
      </c>
      <c r="H1523" s="68">
        <v>2024</v>
      </c>
      <c r="I1523" s="68" t="s">
        <v>62</v>
      </c>
      <c r="J1523" s="68" t="s">
        <v>75</v>
      </c>
      <c r="K1523" s="68">
        <v>0.3528</v>
      </c>
      <c r="L1523" s="68">
        <v>10</v>
      </c>
    </row>
    <row r="1524" spans="1:12" x14ac:dyDescent="0.25">
      <c r="A1524" s="53" t="str">
        <f t="shared" si="178"/>
        <v>2024NovSaudi Arabia Riyal</v>
      </c>
      <c r="B1524" s="57">
        <f t="shared" si="179"/>
        <v>0</v>
      </c>
      <c r="C1524" s="57">
        <f t="shared" si="180"/>
        <v>0</v>
      </c>
      <c r="D1524" s="57">
        <f t="shared" si="181"/>
        <v>0</v>
      </c>
      <c r="E1524" s="57">
        <f t="shared" si="182"/>
        <v>0</v>
      </c>
      <c r="F1524" s="57">
        <f t="shared" si="183"/>
        <v>0</v>
      </c>
      <c r="G1524" s="57">
        <f t="shared" si="184"/>
        <v>0</v>
      </c>
      <c r="H1524" s="68">
        <v>2024</v>
      </c>
      <c r="I1524" s="68" t="s">
        <v>65</v>
      </c>
      <c r="J1524" s="68" t="s">
        <v>75</v>
      </c>
      <c r="K1524" s="68">
        <v>0.35649999999999998</v>
      </c>
      <c r="L1524" s="68">
        <v>11</v>
      </c>
    </row>
    <row r="1525" spans="1:12" x14ac:dyDescent="0.25">
      <c r="A1525" s="53" t="str">
        <f t="shared" si="178"/>
        <v>2024DecSaudi Arabia Riyal</v>
      </c>
      <c r="B1525" s="57">
        <f t="shared" si="179"/>
        <v>0</v>
      </c>
      <c r="C1525" s="57">
        <f t="shared" si="180"/>
        <v>0</v>
      </c>
      <c r="D1525" s="57">
        <f t="shared" si="181"/>
        <v>0</v>
      </c>
      <c r="E1525" s="57">
        <f t="shared" si="182"/>
        <v>0</v>
      </c>
      <c r="F1525" s="57">
        <f t="shared" si="183"/>
        <v>0</v>
      </c>
      <c r="G1525" s="57">
        <f t="shared" si="184"/>
        <v>0</v>
      </c>
      <c r="H1525" s="68">
        <v>2024</v>
      </c>
      <c r="I1525" s="68" t="s">
        <v>11</v>
      </c>
      <c r="J1525" s="68" t="s">
        <v>75</v>
      </c>
      <c r="K1525" s="68">
        <v>0.36219999999999997</v>
      </c>
      <c r="L1525" s="68">
        <v>12</v>
      </c>
    </row>
    <row r="1526" spans="1:12" x14ac:dyDescent="0.25">
      <c r="A1526" s="53" t="str">
        <f t="shared" si="178"/>
        <v>2025JanSaudi Arabia Riyal</v>
      </c>
      <c r="B1526" s="57">
        <f t="shared" si="179"/>
        <v>0</v>
      </c>
      <c r="C1526" s="57">
        <f t="shared" si="180"/>
        <v>0</v>
      </c>
      <c r="D1526" s="57">
        <f t="shared" si="181"/>
        <v>0</v>
      </c>
      <c r="E1526" s="57">
        <f t="shared" si="182"/>
        <v>0</v>
      </c>
      <c r="F1526" s="57">
        <f t="shared" si="183"/>
        <v>0</v>
      </c>
      <c r="G1526" s="57">
        <f t="shared" si="184"/>
        <v>0</v>
      </c>
      <c r="H1526" s="68">
        <v>2025</v>
      </c>
      <c r="I1526" s="68" t="s">
        <v>8</v>
      </c>
      <c r="J1526" s="68" t="s">
        <v>75</v>
      </c>
      <c r="K1526" s="68">
        <v>0.36130000000000001</v>
      </c>
      <c r="L1526" s="68">
        <v>1</v>
      </c>
    </row>
    <row r="1527" spans="1:12" x14ac:dyDescent="0.25">
      <c r="A1527" s="53" t="str">
        <f t="shared" si="178"/>
        <v>2025FebSaudi Arabia Riyal</v>
      </c>
      <c r="B1527" s="57">
        <f t="shared" si="179"/>
        <v>0</v>
      </c>
      <c r="C1527" s="57">
        <f t="shared" si="180"/>
        <v>0</v>
      </c>
      <c r="D1527" s="57">
        <f t="shared" si="181"/>
        <v>0</v>
      </c>
      <c r="E1527" s="57">
        <f t="shared" si="182"/>
        <v>0</v>
      </c>
      <c r="F1527" s="57">
        <f t="shared" si="183"/>
        <v>0</v>
      </c>
      <c r="G1527" s="57">
        <f t="shared" si="184"/>
        <v>0</v>
      </c>
      <c r="H1527" s="68">
        <v>2025</v>
      </c>
      <c r="I1527" s="68" t="s">
        <v>36</v>
      </c>
      <c r="J1527" s="68" t="s">
        <v>75</v>
      </c>
      <c r="K1527" s="68">
        <v>0.35969999999999996</v>
      </c>
      <c r="L1527" s="68">
        <v>2</v>
      </c>
    </row>
    <row r="1528" spans="1:12" x14ac:dyDescent="0.25">
      <c r="A1528" s="53" t="str">
        <f t="shared" si="178"/>
        <v>2025MarSaudi Arabia Riyal</v>
      </c>
      <c r="B1528" s="57">
        <f t="shared" si="179"/>
        <v>0</v>
      </c>
      <c r="C1528" s="57">
        <f t="shared" si="180"/>
        <v>0</v>
      </c>
      <c r="D1528" s="57">
        <f t="shared" si="181"/>
        <v>0</v>
      </c>
      <c r="E1528" s="57">
        <f t="shared" si="182"/>
        <v>0</v>
      </c>
      <c r="F1528" s="57">
        <f t="shared" si="183"/>
        <v>0</v>
      </c>
      <c r="G1528" s="57">
        <f t="shared" si="184"/>
        <v>0</v>
      </c>
      <c r="H1528" s="68">
        <v>2025</v>
      </c>
      <c r="I1528" s="68" t="s">
        <v>40</v>
      </c>
      <c r="J1528" s="68" t="s">
        <v>75</v>
      </c>
      <c r="K1528" s="68">
        <v>0.35749999999999998</v>
      </c>
      <c r="L1528" s="68">
        <v>3</v>
      </c>
    </row>
    <row r="1529" spans="1:12" x14ac:dyDescent="0.25">
      <c r="A1529" s="53" t="str">
        <f t="shared" si="178"/>
        <v>2025AprSaudi Arabia Riyal</v>
      </c>
      <c r="B1529" s="57">
        <f t="shared" si="179"/>
        <v>0</v>
      </c>
      <c r="C1529" s="57">
        <f t="shared" si="180"/>
        <v>0</v>
      </c>
      <c r="D1529" s="57">
        <f t="shared" si="181"/>
        <v>0</v>
      </c>
      <c r="E1529" s="57">
        <f t="shared" si="182"/>
        <v>0</v>
      </c>
      <c r="F1529" s="57">
        <f t="shared" si="183"/>
        <v>0</v>
      </c>
      <c r="G1529" s="57">
        <f t="shared" si="184"/>
        <v>0</v>
      </c>
      <c r="H1529" s="68">
        <v>2025</v>
      </c>
      <c r="I1529" s="68" t="s">
        <v>44</v>
      </c>
      <c r="J1529" s="68" t="s">
        <v>75</v>
      </c>
      <c r="K1529" s="68">
        <v>0.34860000000000002</v>
      </c>
      <c r="L1529" s="68">
        <v>4</v>
      </c>
    </row>
    <row r="1530" spans="1:12" x14ac:dyDescent="0.25">
      <c r="A1530" s="53" t="str">
        <f t="shared" si="178"/>
        <v>2025MaySaudi Arabia Riyal</v>
      </c>
      <c r="B1530" s="57">
        <f t="shared" si="179"/>
        <v>0</v>
      </c>
      <c r="C1530" s="57">
        <f t="shared" si="180"/>
        <v>0</v>
      </c>
      <c r="D1530" s="57">
        <f t="shared" si="181"/>
        <v>0</v>
      </c>
      <c r="E1530" s="57">
        <f t="shared" si="182"/>
        <v>0</v>
      </c>
      <c r="F1530" s="57">
        <f t="shared" si="183"/>
        <v>0</v>
      </c>
      <c r="G1530" s="57">
        <f t="shared" si="184"/>
        <v>0</v>
      </c>
      <c r="H1530" s="68">
        <v>2025</v>
      </c>
      <c r="I1530" s="68" t="s">
        <v>48</v>
      </c>
      <c r="J1530" s="68" t="s">
        <v>75</v>
      </c>
      <c r="K1530" s="68">
        <v>0.34350000000000003</v>
      </c>
      <c r="L1530" s="68">
        <v>5</v>
      </c>
    </row>
    <row r="1531" spans="1:12" x14ac:dyDescent="0.25">
      <c r="A1531" s="53" t="str">
        <f t="shared" si="178"/>
        <v>2025JunSaudi Arabia Riyal</v>
      </c>
      <c r="B1531" s="57">
        <f t="shared" si="179"/>
        <v>0</v>
      </c>
      <c r="C1531" s="57">
        <f t="shared" si="180"/>
        <v>0</v>
      </c>
      <c r="D1531" s="57">
        <f t="shared" si="181"/>
        <v>0</v>
      </c>
      <c r="E1531" s="57">
        <f t="shared" si="182"/>
        <v>0</v>
      </c>
      <c r="F1531" s="57">
        <f t="shared" si="183"/>
        <v>0</v>
      </c>
      <c r="G1531" s="57">
        <f t="shared" si="184"/>
        <v>0</v>
      </c>
      <c r="H1531" s="68">
        <v>2025</v>
      </c>
      <c r="I1531" s="68" t="s">
        <v>52</v>
      </c>
      <c r="J1531" s="68" t="s">
        <v>75</v>
      </c>
      <c r="K1531" s="68">
        <v>0.34020000000000006</v>
      </c>
      <c r="L1531" s="68">
        <v>6</v>
      </c>
    </row>
    <row r="1532" spans="1:12" x14ac:dyDescent="0.25">
      <c r="A1532" s="53" t="str">
        <f t="shared" si="178"/>
        <v>2025JulSaudi Arabia Riyal</v>
      </c>
      <c r="B1532" s="57">
        <f t="shared" si="179"/>
        <v>0</v>
      </c>
      <c r="C1532" s="57">
        <f t="shared" si="180"/>
        <v>0</v>
      </c>
      <c r="D1532" s="57">
        <f t="shared" si="181"/>
        <v>0</v>
      </c>
      <c r="E1532" s="57">
        <f t="shared" si="182"/>
        <v>0</v>
      </c>
      <c r="F1532" s="57">
        <f t="shared" si="183"/>
        <v>0</v>
      </c>
      <c r="G1532" s="57">
        <f t="shared" si="184"/>
        <v>0</v>
      </c>
      <c r="H1532" s="68">
        <v>2025</v>
      </c>
      <c r="I1532" s="68" t="s">
        <v>56</v>
      </c>
      <c r="J1532" s="68" t="s">
        <v>75</v>
      </c>
      <c r="K1532" s="68">
        <v>0.34509999999999996</v>
      </c>
      <c r="L1532" s="68">
        <v>7</v>
      </c>
    </row>
    <row r="1533" spans="1:12" x14ac:dyDescent="0.25">
      <c r="A1533" s="53" t="str">
        <f t="shared" si="178"/>
        <v>2025AugSaudi Arabia Riyal</v>
      </c>
      <c r="B1533" s="57">
        <f t="shared" si="179"/>
        <v>0</v>
      </c>
      <c r="C1533" s="57">
        <f t="shared" si="180"/>
        <v>0</v>
      </c>
      <c r="D1533" s="57">
        <f t="shared" si="181"/>
        <v>0</v>
      </c>
      <c r="E1533" s="57">
        <f t="shared" si="182"/>
        <v>0</v>
      </c>
      <c r="F1533" s="57">
        <f t="shared" si="183"/>
        <v>0</v>
      </c>
      <c r="G1533" s="57">
        <f t="shared" si="184"/>
        <v>0</v>
      </c>
      <c r="H1533" s="68">
        <v>2025</v>
      </c>
      <c r="I1533" s="68" t="s">
        <v>58</v>
      </c>
      <c r="J1533" s="68" t="s">
        <v>75</v>
      </c>
      <c r="K1533" s="68">
        <v>0.34200000000000003</v>
      </c>
      <c r="L1533" s="68">
        <v>8</v>
      </c>
    </row>
    <row r="1534" spans="1:12" x14ac:dyDescent="0.25">
      <c r="A1534" s="53" t="str">
        <f t="shared" si="178"/>
        <v>2025SepSaudi Arabia Riyal</v>
      </c>
      <c r="B1534" s="57">
        <f t="shared" si="179"/>
        <v>0</v>
      </c>
      <c r="C1534" s="57">
        <f t="shared" si="180"/>
        <v>0</v>
      </c>
      <c r="D1534" s="57">
        <f t="shared" si="181"/>
        <v>0</v>
      </c>
      <c r="E1534" s="57">
        <f t="shared" si="182"/>
        <v>0</v>
      </c>
      <c r="F1534" s="57">
        <f t="shared" si="183"/>
        <v>0</v>
      </c>
      <c r="G1534" s="57">
        <f t="shared" si="184"/>
        <v>0</v>
      </c>
      <c r="H1534" s="68">
        <v>2025</v>
      </c>
      <c r="I1534" s="68" t="s">
        <v>60</v>
      </c>
      <c r="J1534" s="68" t="s">
        <v>75</v>
      </c>
      <c r="K1534" s="68">
        <v>0.34429999999999999</v>
      </c>
      <c r="L1534" s="68">
        <v>9</v>
      </c>
    </row>
    <row r="1535" spans="1:12" x14ac:dyDescent="0.25">
      <c r="A1535" s="53" t="str">
        <f t="shared" si="178"/>
        <v>2025OctSaudi Arabia Riyal</v>
      </c>
      <c r="B1535" s="57">
        <f t="shared" si="179"/>
        <v>0</v>
      </c>
      <c r="C1535" s="57">
        <f t="shared" si="180"/>
        <v>0</v>
      </c>
      <c r="D1535" s="57">
        <f t="shared" si="181"/>
        <v>0</v>
      </c>
      <c r="E1535" s="57">
        <f t="shared" si="182"/>
        <v>0</v>
      </c>
      <c r="F1535" s="57">
        <f t="shared" si="183"/>
        <v>0</v>
      </c>
      <c r="G1535" s="57">
        <f t="shared" si="184"/>
        <v>0</v>
      </c>
      <c r="H1535" s="68">
        <v>2025</v>
      </c>
      <c r="I1535" s="68" t="s">
        <v>62</v>
      </c>
      <c r="J1535" s="68" t="s">
        <v>75</v>
      </c>
      <c r="K1535" s="68">
        <v>0.34670000000000001</v>
      </c>
      <c r="L1535" s="68">
        <v>10</v>
      </c>
    </row>
    <row r="1536" spans="1:12" x14ac:dyDescent="0.25">
      <c r="A1536" s="53" t="str">
        <f t="shared" si="178"/>
        <v>2025NovSaudi Arabia Riyal</v>
      </c>
      <c r="B1536" s="57">
        <f t="shared" si="179"/>
        <v>0</v>
      </c>
      <c r="C1536" s="57">
        <f t="shared" si="180"/>
        <v>0</v>
      </c>
      <c r="D1536" s="57">
        <f t="shared" si="181"/>
        <v>0</v>
      </c>
      <c r="E1536" s="57">
        <f t="shared" si="182"/>
        <v>0</v>
      </c>
      <c r="F1536" s="57">
        <f t="shared" si="183"/>
        <v>0</v>
      </c>
      <c r="G1536" s="57">
        <f t="shared" si="184"/>
        <v>0</v>
      </c>
      <c r="H1536" s="68">
        <v>2025</v>
      </c>
      <c r="I1536" s="68" t="s">
        <v>65</v>
      </c>
      <c r="J1536" s="68" t="s">
        <v>75</v>
      </c>
      <c r="K1536" s="68">
        <v>0.34560000000000002</v>
      </c>
      <c r="L1536" s="68">
        <v>11</v>
      </c>
    </row>
    <row r="1537" spans="1:12" x14ac:dyDescent="0.25">
      <c r="A1537" s="53" t="str">
        <f t="shared" si="178"/>
        <v>2025DecSaudi Arabia Riyal</v>
      </c>
      <c r="B1537" s="57">
        <f t="shared" si="179"/>
        <v>0</v>
      </c>
      <c r="C1537" s="57">
        <f t="shared" si="180"/>
        <v>0</v>
      </c>
      <c r="D1537" s="57">
        <f t="shared" si="181"/>
        <v>0</v>
      </c>
      <c r="E1537" s="57">
        <f t="shared" si="182"/>
        <v>0</v>
      </c>
      <c r="F1537" s="57">
        <f t="shared" si="183"/>
        <v>0</v>
      </c>
      <c r="G1537" s="57">
        <f t="shared" si="184"/>
        <v>0</v>
      </c>
      <c r="H1537" s="68">
        <v>2025</v>
      </c>
      <c r="I1537" s="68" t="s">
        <v>11</v>
      </c>
      <c r="J1537" s="68" t="s">
        <v>75</v>
      </c>
      <c r="K1537" s="68">
        <v>0.34240000000000004</v>
      </c>
      <c r="L1537" s="68">
        <v>12</v>
      </c>
    </row>
    <row r="1538" spans="1:12" x14ac:dyDescent="0.25">
      <c r="A1538" s="53" t="str">
        <f t="shared" si="178"/>
        <v>2018JanSwiss Franc</v>
      </c>
      <c r="B1538" s="57">
        <f t="shared" si="179"/>
        <v>0</v>
      </c>
      <c r="C1538" s="57">
        <f t="shared" si="180"/>
        <v>0</v>
      </c>
      <c r="D1538" s="57">
        <f t="shared" si="181"/>
        <v>0</v>
      </c>
      <c r="E1538" s="57">
        <f t="shared" si="182"/>
        <v>0</v>
      </c>
      <c r="F1538" s="57">
        <f t="shared" si="183"/>
        <v>0</v>
      </c>
      <c r="G1538" s="57">
        <f t="shared" si="184"/>
        <v>0</v>
      </c>
      <c r="H1538" s="68">
        <v>2018</v>
      </c>
      <c r="I1538" s="68" t="s">
        <v>8</v>
      </c>
      <c r="J1538" s="68" t="s">
        <v>76</v>
      </c>
      <c r="K1538" s="68">
        <v>1.4022999999999999</v>
      </c>
      <c r="L1538" s="68">
        <v>1</v>
      </c>
    </row>
    <row r="1539" spans="1:12" x14ac:dyDescent="0.25">
      <c r="A1539" s="53" t="str">
        <f t="shared" si="178"/>
        <v>2018FebSwiss Franc</v>
      </c>
      <c r="B1539" s="57">
        <f t="shared" si="179"/>
        <v>0</v>
      </c>
      <c r="C1539" s="57">
        <f t="shared" si="180"/>
        <v>0</v>
      </c>
      <c r="D1539" s="57">
        <f t="shared" si="181"/>
        <v>0</v>
      </c>
      <c r="E1539" s="57">
        <f t="shared" si="182"/>
        <v>0</v>
      </c>
      <c r="F1539" s="57">
        <f t="shared" si="183"/>
        <v>0</v>
      </c>
      <c r="G1539" s="57">
        <f t="shared" si="184"/>
        <v>0</v>
      </c>
      <c r="H1539" s="68">
        <v>2018</v>
      </c>
      <c r="I1539" s="68" t="s">
        <v>36</v>
      </c>
      <c r="J1539" s="68" t="s">
        <v>76</v>
      </c>
      <c r="K1539" s="68">
        <v>1.4103999999999999</v>
      </c>
      <c r="L1539" s="68">
        <v>2</v>
      </c>
    </row>
    <row r="1540" spans="1:12" x14ac:dyDescent="0.25">
      <c r="A1540" s="53" t="str">
        <f t="shared" si="178"/>
        <v>2018MarSwiss Franc</v>
      </c>
      <c r="B1540" s="57">
        <f t="shared" si="179"/>
        <v>0</v>
      </c>
      <c r="C1540" s="57">
        <f t="shared" si="180"/>
        <v>0</v>
      </c>
      <c r="D1540" s="57">
        <f t="shared" si="181"/>
        <v>0</v>
      </c>
      <c r="E1540" s="57">
        <f t="shared" si="182"/>
        <v>0</v>
      </c>
      <c r="F1540" s="57">
        <f t="shared" si="183"/>
        <v>0</v>
      </c>
      <c r="G1540" s="57">
        <f t="shared" si="184"/>
        <v>0</v>
      </c>
      <c r="H1540" s="68">
        <v>2018</v>
      </c>
      <c r="I1540" s="68" t="s">
        <v>40</v>
      </c>
      <c r="J1540" s="68" t="s">
        <v>76</v>
      </c>
      <c r="K1540" s="68">
        <v>1.3718000000000001</v>
      </c>
      <c r="L1540" s="68">
        <v>3</v>
      </c>
    </row>
    <row r="1541" spans="1:12" x14ac:dyDescent="0.25">
      <c r="A1541" s="53" t="str">
        <f t="shared" si="178"/>
        <v>2018AprSwiss Franc</v>
      </c>
      <c r="B1541" s="57">
        <f t="shared" si="179"/>
        <v>0</v>
      </c>
      <c r="C1541" s="57">
        <f t="shared" si="180"/>
        <v>0</v>
      </c>
      <c r="D1541" s="57">
        <f t="shared" si="181"/>
        <v>0</v>
      </c>
      <c r="E1541" s="57">
        <f t="shared" si="182"/>
        <v>0</v>
      </c>
      <c r="F1541" s="57">
        <f t="shared" si="183"/>
        <v>0</v>
      </c>
      <c r="G1541" s="57">
        <f t="shared" si="184"/>
        <v>0</v>
      </c>
      <c r="H1541" s="68">
        <v>2018</v>
      </c>
      <c r="I1541" s="68" t="s">
        <v>44</v>
      </c>
      <c r="J1541" s="68" t="s">
        <v>76</v>
      </c>
      <c r="K1541" s="68">
        <v>1.3394999999999999</v>
      </c>
      <c r="L1541" s="68">
        <v>4</v>
      </c>
    </row>
    <row r="1542" spans="1:12" x14ac:dyDescent="0.25">
      <c r="A1542" s="53" t="str">
        <f t="shared" si="178"/>
        <v>2018MaySwiss Franc</v>
      </c>
      <c r="B1542" s="57">
        <f t="shared" si="179"/>
        <v>0</v>
      </c>
      <c r="C1542" s="57">
        <f t="shared" si="180"/>
        <v>0</v>
      </c>
      <c r="D1542" s="57">
        <f t="shared" si="181"/>
        <v>0</v>
      </c>
      <c r="E1542" s="57">
        <f t="shared" si="182"/>
        <v>0</v>
      </c>
      <c r="F1542" s="57">
        <f t="shared" si="183"/>
        <v>0</v>
      </c>
      <c r="G1542" s="57">
        <f t="shared" si="184"/>
        <v>0</v>
      </c>
      <c r="H1542" s="68">
        <v>2018</v>
      </c>
      <c r="I1542" s="68" t="s">
        <v>48</v>
      </c>
      <c r="J1542" s="68" t="s">
        <v>76</v>
      </c>
      <c r="K1542" s="68">
        <v>1.3536000000000001</v>
      </c>
      <c r="L1542" s="68">
        <v>5</v>
      </c>
    </row>
    <row r="1543" spans="1:12" x14ac:dyDescent="0.25">
      <c r="A1543" s="53" t="str">
        <f t="shared" si="178"/>
        <v>2018JunSwiss Franc</v>
      </c>
      <c r="B1543" s="57">
        <f t="shared" si="179"/>
        <v>0</v>
      </c>
      <c r="C1543" s="57">
        <f t="shared" si="180"/>
        <v>0</v>
      </c>
      <c r="D1543" s="57">
        <f t="shared" si="181"/>
        <v>0</v>
      </c>
      <c r="E1543" s="57">
        <f t="shared" si="182"/>
        <v>0</v>
      </c>
      <c r="F1543" s="57">
        <f t="shared" si="183"/>
        <v>0</v>
      </c>
      <c r="G1543" s="57">
        <f t="shared" si="184"/>
        <v>0</v>
      </c>
      <c r="H1543" s="68">
        <v>2018</v>
      </c>
      <c r="I1543" s="68" t="s">
        <v>52</v>
      </c>
      <c r="J1543" s="68" t="s">
        <v>76</v>
      </c>
      <c r="K1543" s="68">
        <v>1.3722999999999999</v>
      </c>
      <c r="L1543" s="68">
        <v>6</v>
      </c>
    </row>
    <row r="1544" spans="1:12" x14ac:dyDescent="0.25">
      <c r="A1544" s="53" t="str">
        <f t="shared" si="178"/>
        <v>2018JulSwiss Franc</v>
      </c>
      <c r="B1544" s="57">
        <f t="shared" si="179"/>
        <v>0</v>
      </c>
      <c r="C1544" s="57">
        <f t="shared" si="180"/>
        <v>0</v>
      </c>
      <c r="D1544" s="57">
        <f t="shared" si="181"/>
        <v>0</v>
      </c>
      <c r="E1544" s="57">
        <f t="shared" si="182"/>
        <v>0</v>
      </c>
      <c r="F1544" s="57">
        <f t="shared" si="183"/>
        <v>0</v>
      </c>
      <c r="G1544" s="57">
        <f t="shared" si="184"/>
        <v>0</v>
      </c>
      <c r="H1544" s="68">
        <v>2018</v>
      </c>
      <c r="I1544" s="68" t="s">
        <v>56</v>
      </c>
      <c r="J1544" s="68" t="s">
        <v>76</v>
      </c>
      <c r="K1544" s="68">
        <v>1.3786</v>
      </c>
      <c r="L1544" s="68">
        <v>7</v>
      </c>
    </row>
    <row r="1545" spans="1:12" x14ac:dyDescent="0.25">
      <c r="A1545" s="53" t="str">
        <f t="shared" si="178"/>
        <v>2018AugSwiss Franc</v>
      </c>
      <c r="B1545" s="57">
        <f t="shared" si="179"/>
        <v>0</v>
      </c>
      <c r="C1545" s="57">
        <f t="shared" si="180"/>
        <v>0</v>
      </c>
      <c r="D1545" s="57">
        <f t="shared" si="181"/>
        <v>0</v>
      </c>
      <c r="E1545" s="57">
        <f t="shared" si="182"/>
        <v>0</v>
      </c>
      <c r="F1545" s="57">
        <f t="shared" si="183"/>
        <v>0</v>
      </c>
      <c r="G1545" s="57">
        <f t="shared" si="184"/>
        <v>0</v>
      </c>
      <c r="H1545" s="68">
        <v>2018</v>
      </c>
      <c r="I1545" s="68" t="s">
        <v>58</v>
      </c>
      <c r="J1545" s="68" t="s">
        <v>76</v>
      </c>
      <c r="K1545" s="68">
        <v>1.4127000000000001</v>
      </c>
      <c r="L1545" s="68">
        <v>8</v>
      </c>
    </row>
    <row r="1546" spans="1:12" x14ac:dyDescent="0.25">
      <c r="A1546" s="53" t="str">
        <f t="shared" si="178"/>
        <v>2018SepSwiss Franc</v>
      </c>
      <c r="B1546" s="57">
        <f t="shared" si="179"/>
        <v>0</v>
      </c>
      <c r="C1546" s="57">
        <f t="shared" si="180"/>
        <v>0</v>
      </c>
      <c r="D1546" s="57">
        <f t="shared" si="181"/>
        <v>0</v>
      </c>
      <c r="E1546" s="57">
        <f t="shared" si="182"/>
        <v>0</v>
      </c>
      <c r="F1546" s="57">
        <f t="shared" si="183"/>
        <v>0</v>
      </c>
      <c r="G1546" s="57">
        <f t="shared" si="184"/>
        <v>0</v>
      </c>
      <c r="H1546" s="68">
        <v>2018</v>
      </c>
      <c r="I1546" s="68" t="s">
        <v>60</v>
      </c>
      <c r="J1546" s="68" t="s">
        <v>76</v>
      </c>
      <c r="K1546" s="68">
        <v>1.3996999999999999</v>
      </c>
      <c r="L1546" s="68">
        <v>9</v>
      </c>
    </row>
    <row r="1547" spans="1:12" x14ac:dyDescent="0.25">
      <c r="A1547" s="53" t="str">
        <f t="shared" si="178"/>
        <v>2018OctSwiss Franc</v>
      </c>
      <c r="B1547" s="57">
        <f t="shared" si="179"/>
        <v>0</v>
      </c>
      <c r="C1547" s="57">
        <f t="shared" si="180"/>
        <v>0</v>
      </c>
      <c r="D1547" s="57">
        <f t="shared" si="181"/>
        <v>0</v>
      </c>
      <c r="E1547" s="57">
        <f t="shared" si="182"/>
        <v>0</v>
      </c>
      <c r="F1547" s="57">
        <f t="shared" si="183"/>
        <v>0</v>
      </c>
      <c r="G1547" s="57">
        <f t="shared" si="184"/>
        <v>0</v>
      </c>
      <c r="H1547" s="68">
        <v>2018</v>
      </c>
      <c r="I1547" s="68" t="s">
        <v>62</v>
      </c>
      <c r="J1547" s="68" t="s">
        <v>76</v>
      </c>
      <c r="K1547" s="68">
        <v>1.3791</v>
      </c>
      <c r="L1547" s="68">
        <v>10</v>
      </c>
    </row>
    <row r="1548" spans="1:12" x14ac:dyDescent="0.25">
      <c r="A1548" s="53" t="str">
        <f t="shared" si="178"/>
        <v>2018NovSwiss Franc</v>
      </c>
      <c r="B1548" s="57">
        <f t="shared" si="179"/>
        <v>0</v>
      </c>
      <c r="C1548" s="57">
        <f t="shared" si="180"/>
        <v>0</v>
      </c>
      <c r="D1548" s="57">
        <f t="shared" si="181"/>
        <v>0</v>
      </c>
      <c r="E1548" s="57">
        <f t="shared" si="182"/>
        <v>0</v>
      </c>
      <c r="F1548" s="57">
        <f t="shared" si="183"/>
        <v>0</v>
      </c>
      <c r="G1548" s="57">
        <f t="shared" si="184"/>
        <v>0</v>
      </c>
      <c r="H1548" s="68">
        <v>2018</v>
      </c>
      <c r="I1548" s="68" t="s">
        <v>65</v>
      </c>
      <c r="J1548" s="68" t="s">
        <v>76</v>
      </c>
      <c r="K1548" s="68">
        <v>1.3754</v>
      </c>
      <c r="L1548" s="68">
        <v>11</v>
      </c>
    </row>
    <row r="1549" spans="1:12" x14ac:dyDescent="0.25">
      <c r="A1549" s="53" t="str">
        <f t="shared" si="178"/>
        <v>2018DecSwiss Franc</v>
      </c>
      <c r="B1549" s="57">
        <f t="shared" si="179"/>
        <v>0</v>
      </c>
      <c r="C1549" s="57">
        <f t="shared" si="180"/>
        <v>0</v>
      </c>
      <c r="D1549" s="57">
        <f t="shared" si="181"/>
        <v>0</v>
      </c>
      <c r="E1549" s="57">
        <f t="shared" si="182"/>
        <v>0</v>
      </c>
      <c r="F1549" s="57">
        <f t="shared" si="183"/>
        <v>0</v>
      </c>
      <c r="G1549" s="57">
        <f t="shared" si="184"/>
        <v>0</v>
      </c>
      <c r="H1549" s="68">
        <v>2018</v>
      </c>
      <c r="I1549" s="68" t="s">
        <v>11</v>
      </c>
      <c r="J1549" s="68" t="s">
        <v>76</v>
      </c>
      <c r="K1549" s="68">
        <v>1.3859999999999999</v>
      </c>
      <c r="L1549" s="68">
        <v>12</v>
      </c>
    </row>
    <row r="1550" spans="1:12" x14ac:dyDescent="0.25">
      <c r="A1550" s="53" t="str">
        <f t="shared" si="178"/>
        <v>2019JanSwiss Franc</v>
      </c>
      <c r="B1550" s="57">
        <f t="shared" si="179"/>
        <v>0</v>
      </c>
      <c r="C1550" s="57">
        <f t="shared" si="180"/>
        <v>0</v>
      </c>
      <c r="D1550" s="57">
        <f t="shared" si="181"/>
        <v>0</v>
      </c>
      <c r="E1550" s="57">
        <f t="shared" si="182"/>
        <v>0</v>
      </c>
      <c r="F1550" s="57">
        <f t="shared" si="183"/>
        <v>0</v>
      </c>
      <c r="G1550" s="57">
        <f t="shared" si="184"/>
        <v>0</v>
      </c>
      <c r="H1550" s="68">
        <v>2019</v>
      </c>
      <c r="I1550" s="68" t="s">
        <v>8</v>
      </c>
      <c r="J1550" s="68" t="s">
        <v>76</v>
      </c>
      <c r="K1550" s="68">
        <v>1.3563999999999998</v>
      </c>
      <c r="L1550" s="68">
        <v>1</v>
      </c>
    </row>
    <row r="1551" spans="1:12" x14ac:dyDescent="0.25">
      <c r="A1551" s="53" t="str">
        <f t="shared" si="178"/>
        <v>2019FebSwiss Franc</v>
      </c>
      <c r="B1551" s="57">
        <f t="shared" si="179"/>
        <v>0</v>
      </c>
      <c r="C1551" s="57">
        <f t="shared" si="180"/>
        <v>0</v>
      </c>
      <c r="D1551" s="57">
        <f t="shared" si="181"/>
        <v>0</v>
      </c>
      <c r="E1551" s="57">
        <f t="shared" si="182"/>
        <v>0</v>
      </c>
      <c r="F1551" s="57">
        <f t="shared" si="183"/>
        <v>0</v>
      </c>
      <c r="G1551" s="57">
        <f t="shared" si="184"/>
        <v>0</v>
      </c>
      <c r="H1551" s="68">
        <v>2019</v>
      </c>
      <c r="I1551" s="68" t="s">
        <v>36</v>
      </c>
      <c r="J1551" s="68" t="s">
        <v>76</v>
      </c>
      <c r="K1551" s="68">
        <v>1.3499000000000001</v>
      </c>
      <c r="L1551" s="68">
        <v>2</v>
      </c>
    </row>
    <row r="1552" spans="1:12" x14ac:dyDescent="0.25">
      <c r="A1552" s="53" t="str">
        <f t="shared" si="178"/>
        <v>2019MarSwiss Franc</v>
      </c>
      <c r="B1552" s="57">
        <f t="shared" si="179"/>
        <v>0</v>
      </c>
      <c r="C1552" s="57">
        <f t="shared" si="180"/>
        <v>0</v>
      </c>
      <c r="D1552" s="57">
        <f t="shared" si="181"/>
        <v>0</v>
      </c>
      <c r="E1552" s="57">
        <f t="shared" si="182"/>
        <v>0</v>
      </c>
      <c r="F1552" s="57">
        <f t="shared" si="183"/>
        <v>0</v>
      </c>
      <c r="G1552" s="57">
        <f t="shared" si="184"/>
        <v>0</v>
      </c>
      <c r="H1552" s="68">
        <v>2019</v>
      </c>
      <c r="I1552" s="68" t="s">
        <v>40</v>
      </c>
      <c r="J1552" s="68" t="s">
        <v>76</v>
      </c>
      <c r="K1552" s="68">
        <v>1.3615000000000002</v>
      </c>
      <c r="L1552" s="68">
        <v>3</v>
      </c>
    </row>
    <row r="1553" spans="1:12" x14ac:dyDescent="0.25">
      <c r="A1553" s="53" t="str">
        <f t="shared" si="178"/>
        <v>2019AprSwiss Franc</v>
      </c>
      <c r="B1553" s="57">
        <f t="shared" si="179"/>
        <v>0</v>
      </c>
      <c r="C1553" s="57">
        <f t="shared" si="180"/>
        <v>0</v>
      </c>
      <c r="D1553" s="57">
        <f t="shared" si="181"/>
        <v>0</v>
      </c>
      <c r="E1553" s="57">
        <f t="shared" si="182"/>
        <v>0</v>
      </c>
      <c r="F1553" s="57">
        <f t="shared" si="183"/>
        <v>0</v>
      </c>
      <c r="G1553" s="57">
        <f t="shared" si="184"/>
        <v>0</v>
      </c>
      <c r="H1553" s="68">
        <v>2019</v>
      </c>
      <c r="I1553" s="68" t="s">
        <v>44</v>
      </c>
      <c r="J1553" s="68" t="s">
        <v>76</v>
      </c>
      <c r="K1553" s="68">
        <v>1.3363</v>
      </c>
      <c r="L1553" s="68">
        <v>4</v>
      </c>
    </row>
    <row r="1554" spans="1:12" x14ac:dyDescent="0.25">
      <c r="A1554" s="53" t="str">
        <f t="shared" si="178"/>
        <v>2019MaySwiss Franc</v>
      </c>
      <c r="B1554" s="57">
        <f t="shared" si="179"/>
        <v>0</v>
      </c>
      <c r="C1554" s="57">
        <f t="shared" si="180"/>
        <v>0</v>
      </c>
      <c r="D1554" s="57">
        <f t="shared" si="181"/>
        <v>0</v>
      </c>
      <c r="E1554" s="57">
        <f t="shared" si="182"/>
        <v>0</v>
      </c>
      <c r="F1554" s="57">
        <f t="shared" si="183"/>
        <v>0</v>
      </c>
      <c r="G1554" s="57">
        <f t="shared" si="184"/>
        <v>0</v>
      </c>
      <c r="H1554" s="68">
        <v>2019</v>
      </c>
      <c r="I1554" s="68" t="s">
        <v>48</v>
      </c>
      <c r="J1554" s="68" t="s">
        <v>76</v>
      </c>
      <c r="K1554" s="68">
        <v>1.3713</v>
      </c>
      <c r="L1554" s="68">
        <v>5</v>
      </c>
    </row>
    <row r="1555" spans="1:12" x14ac:dyDescent="0.25">
      <c r="A1555" s="53" t="str">
        <f t="shared" si="178"/>
        <v>2019JunSwiss Franc</v>
      </c>
      <c r="B1555" s="57">
        <f t="shared" si="179"/>
        <v>0</v>
      </c>
      <c r="C1555" s="57">
        <f t="shared" si="180"/>
        <v>0</v>
      </c>
      <c r="D1555" s="57">
        <f t="shared" si="181"/>
        <v>0</v>
      </c>
      <c r="E1555" s="57">
        <f t="shared" si="182"/>
        <v>0</v>
      </c>
      <c r="F1555" s="57">
        <f t="shared" si="183"/>
        <v>0</v>
      </c>
      <c r="G1555" s="57">
        <f t="shared" si="184"/>
        <v>0</v>
      </c>
      <c r="H1555" s="68">
        <v>2019</v>
      </c>
      <c r="I1555" s="68" t="s">
        <v>52</v>
      </c>
      <c r="J1555" s="68" t="s">
        <v>76</v>
      </c>
      <c r="K1555" s="68">
        <v>1.3866999999999998</v>
      </c>
      <c r="L1555" s="68">
        <v>6</v>
      </c>
    </row>
    <row r="1556" spans="1:12" x14ac:dyDescent="0.25">
      <c r="A1556" s="53" t="str">
        <f t="shared" si="178"/>
        <v>2019JulSwiss Franc</v>
      </c>
      <c r="B1556" s="57">
        <f t="shared" si="179"/>
        <v>0</v>
      </c>
      <c r="C1556" s="57">
        <f t="shared" si="180"/>
        <v>0</v>
      </c>
      <c r="D1556" s="57">
        <f t="shared" si="181"/>
        <v>0</v>
      </c>
      <c r="E1556" s="57">
        <f t="shared" si="182"/>
        <v>0</v>
      </c>
      <c r="F1556" s="57">
        <f t="shared" si="183"/>
        <v>0</v>
      </c>
      <c r="G1556" s="57">
        <f t="shared" si="184"/>
        <v>0</v>
      </c>
      <c r="H1556" s="68">
        <v>2019</v>
      </c>
      <c r="I1556" s="68" t="s">
        <v>56</v>
      </c>
      <c r="J1556" s="68" t="s">
        <v>76</v>
      </c>
      <c r="K1556" s="68">
        <v>1.3818000000000001</v>
      </c>
      <c r="L1556" s="68">
        <v>7</v>
      </c>
    </row>
    <row r="1557" spans="1:12" x14ac:dyDescent="0.25">
      <c r="A1557" s="53" t="str">
        <f t="shared" si="178"/>
        <v>2019AugSwiss Franc</v>
      </c>
      <c r="B1557" s="57">
        <f t="shared" si="179"/>
        <v>0</v>
      </c>
      <c r="C1557" s="57">
        <f t="shared" si="180"/>
        <v>0</v>
      </c>
      <c r="D1557" s="57">
        <f t="shared" si="181"/>
        <v>0</v>
      </c>
      <c r="E1557" s="57">
        <f t="shared" si="182"/>
        <v>0</v>
      </c>
      <c r="F1557" s="57">
        <f t="shared" si="183"/>
        <v>0</v>
      </c>
      <c r="G1557" s="57">
        <f t="shared" si="184"/>
        <v>0</v>
      </c>
      <c r="H1557" s="68">
        <v>2019</v>
      </c>
      <c r="I1557" s="68" t="s">
        <v>58</v>
      </c>
      <c r="J1557" s="68" t="s">
        <v>76</v>
      </c>
      <c r="K1557" s="68">
        <v>1.4058999999999999</v>
      </c>
      <c r="L1557" s="68">
        <v>8</v>
      </c>
    </row>
    <row r="1558" spans="1:12" x14ac:dyDescent="0.25">
      <c r="A1558" s="53" t="str">
        <f t="shared" si="178"/>
        <v>2019SepSwiss Franc</v>
      </c>
      <c r="B1558" s="57">
        <f t="shared" si="179"/>
        <v>0</v>
      </c>
      <c r="C1558" s="57">
        <f t="shared" si="180"/>
        <v>0</v>
      </c>
      <c r="D1558" s="57">
        <f t="shared" si="181"/>
        <v>0</v>
      </c>
      <c r="E1558" s="57">
        <f t="shared" si="182"/>
        <v>0</v>
      </c>
      <c r="F1558" s="57">
        <f t="shared" si="183"/>
        <v>0</v>
      </c>
      <c r="G1558" s="57">
        <f t="shared" si="184"/>
        <v>0</v>
      </c>
      <c r="H1558" s="68">
        <v>2019</v>
      </c>
      <c r="I1558" s="68" t="s">
        <v>60</v>
      </c>
      <c r="J1558" s="68" t="s">
        <v>76</v>
      </c>
      <c r="K1558" s="68">
        <v>1.3933000000000002</v>
      </c>
      <c r="L1558" s="68">
        <v>9</v>
      </c>
    </row>
    <row r="1559" spans="1:12" x14ac:dyDescent="0.25">
      <c r="A1559" s="53" t="str">
        <f t="shared" si="178"/>
        <v>2019OctSwiss Franc</v>
      </c>
      <c r="B1559" s="57">
        <f t="shared" si="179"/>
        <v>0</v>
      </c>
      <c r="C1559" s="57">
        <f t="shared" si="180"/>
        <v>0</v>
      </c>
      <c r="D1559" s="57">
        <f t="shared" si="181"/>
        <v>0</v>
      </c>
      <c r="E1559" s="57">
        <f t="shared" si="182"/>
        <v>0</v>
      </c>
      <c r="F1559" s="57">
        <f t="shared" si="183"/>
        <v>0</v>
      </c>
      <c r="G1559" s="57">
        <f t="shared" si="184"/>
        <v>0</v>
      </c>
      <c r="H1559" s="68">
        <v>2019</v>
      </c>
      <c r="I1559" s="68" t="s">
        <v>62</v>
      </c>
      <c r="J1559" s="68" t="s">
        <v>76</v>
      </c>
      <c r="K1559" s="68">
        <v>1.3787</v>
      </c>
      <c r="L1559" s="68">
        <v>10</v>
      </c>
    </row>
    <row r="1560" spans="1:12" x14ac:dyDescent="0.25">
      <c r="A1560" s="53" t="str">
        <f t="shared" si="178"/>
        <v>2019NovSwiss Franc</v>
      </c>
      <c r="B1560" s="57">
        <f t="shared" si="179"/>
        <v>0</v>
      </c>
      <c r="C1560" s="57">
        <f t="shared" si="180"/>
        <v>0</v>
      </c>
      <c r="D1560" s="57">
        <f t="shared" si="181"/>
        <v>0</v>
      </c>
      <c r="E1560" s="57">
        <f t="shared" si="182"/>
        <v>0</v>
      </c>
      <c r="F1560" s="57">
        <f t="shared" si="183"/>
        <v>0</v>
      </c>
      <c r="G1560" s="57">
        <f t="shared" si="184"/>
        <v>0</v>
      </c>
      <c r="H1560" s="68">
        <v>2019</v>
      </c>
      <c r="I1560" s="68" t="s">
        <v>65</v>
      </c>
      <c r="J1560" s="68" t="s">
        <v>76</v>
      </c>
      <c r="K1560" s="68">
        <v>1.3681000000000001</v>
      </c>
      <c r="L1560" s="68">
        <v>11</v>
      </c>
    </row>
    <row r="1561" spans="1:12" x14ac:dyDescent="0.25">
      <c r="A1561" s="53" t="str">
        <f t="shared" si="178"/>
        <v>2019DecSwiss Franc</v>
      </c>
      <c r="B1561" s="57">
        <f t="shared" si="179"/>
        <v>0</v>
      </c>
      <c r="C1561" s="57">
        <f t="shared" si="180"/>
        <v>0</v>
      </c>
      <c r="D1561" s="57">
        <f t="shared" si="181"/>
        <v>0</v>
      </c>
      <c r="E1561" s="57">
        <f t="shared" si="182"/>
        <v>0</v>
      </c>
      <c r="F1561" s="57">
        <f t="shared" si="183"/>
        <v>0</v>
      </c>
      <c r="G1561" s="57">
        <f t="shared" si="184"/>
        <v>0</v>
      </c>
      <c r="H1561" s="68">
        <v>2019</v>
      </c>
      <c r="I1561" s="68" t="s">
        <v>11</v>
      </c>
      <c r="J1561" s="68" t="s">
        <v>76</v>
      </c>
      <c r="K1561" s="68">
        <v>1.3919999999999999</v>
      </c>
      <c r="L1561" s="68">
        <v>12</v>
      </c>
    </row>
    <row r="1562" spans="1:12" x14ac:dyDescent="0.25">
      <c r="A1562" s="53" t="str">
        <f t="shared" si="178"/>
        <v>2020JanSwiss Franc</v>
      </c>
      <c r="B1562" s="57">
        <f t="shared" si="179"/>
        <v>0</v>
      </c>
      <c r="C1562" s="57">
        <f t="shared" si="180"/>
        <v>0</v>
      </c>
      <c r="D1562" s="57">
        <f t="shared" si="181"/>
        <v>0</v>
      </c>
      <c r="E1562" s="57">
        <f t="shared" si="182"/>
        <v>0</v>
      </c>
      <c r="F1562" s="57">
        <f t="shared" si="183"/>
        <v>0</v>
      </c>
      <c r="G1562" s="57">
        <f t="shared" si="184"/>
        <v>0</v>
      </c>
      <c r="H1562" s="68">
        <v>2020</v>
      </c>
      <c r="I1562" s="68" t="s">
        <v>8</v>
      </c>
      <c r="J1562" s="68" t="s">
        <v>76</v>
      </c>
      <c r="K1562" s="68">
        <v>1.4031</v>
      </c>
      <c r="L1562" s="68">
        <v>1</v>
      </c>
    </row>
    <row r="1563" spans="1:12" x14ac:dyDescent="0.25">
      <c r="A1563" s="53" t="str">
        <f t="shared" si="178"/>
        <v>2020FebSwiss Franc</v>
      </c>
      <c r="B1563" s="57">
        <f t="shared" si="179"/>
        <v>0</v>
      </c>
      <c r="C1563" s="57">
        <f t="shared" si="180"/>
        <v>0</v>
      </c>
      <c r="D1563" s="57">
        <f t="shared" si="181"/>
        <v>0</v>
      </c>
      <c r="E1563" s="57">
        <f t="shared" si="182"/>
        <v>0</v>
      </c>
      <c r="F1563" s="57">
        <f t="shared" si="183"/>
        <v>0</v>
      </c>
      <c r="G1563" s="57">
        <f t="shared" si="184"/>
        <v>0</v>
      </c>
      <c r="H1563" s="68">
        <v>2020</v>
      </c>
      <c r="I1563" s="68" t="s">
        <v>36</v>
      </c>
      <c r="J1563" s="68" t="s">
        <v>76</v>
      </c>
      <c r="K1563" s="68">
        <v>1.4421999999999999</v>
      </c>
      <c r="L1563" s="68">
        <v>2</v>
      </c>
    </row>
    <row r="1564" spans="1:12" x14ac:dyDescent="0.25">
      <c r="A1564" s="53" t="str">
        <f t="shared" si="178"/>
        <v>2020MarSwiss Franc</v>
      </c>
      <c r="B1564" s="57">
        <f t="shared" si="179"/>
        <v>0</v>
      </c>
      <c r="C1564" s="57">
        <f t="shared" si="180"/>
        <v>0</v>
      </c>
      <c r="D1564" s="57">
        <f t="shared" si="181"/>
        <v>0</v>
      </c>
      <c r="E1564" s="57">
        <f t="shared" si="182"/>
        <v>0</v>
      </c>
      <c r="F1564" s="57">
        <f t="shared" si="183"/>
        <v>0</v>
      </c>
      <c r="G1564" s="57">
        <f t="shared" si="184"/>
        <v>0</v>
      </c>
      <c r="H1564" s="68">
        <v>2020</v>
      </c>
      <c r="I1564" s="68" t="s">
        <v>40</v>
      </c>
      <c r="J1564" s="68" t="s">
        <v>76</v>
      </c>
      <c r="K1564" s="68">
        <v>1.484</v>
      </c>
      <c r="L1564" s="68">
        <v>3</v>
      </c>
    </row>
    <row r="1565" spans="1:12" x14ac:dyDescent="0.25">
      <c r="A1565" s="53" t="str">
        <f t="shared" si="178"/>
        <v>2020AprSwiss Franc</v>
      </c>
      <c r="B1565" s="57">
        <f t="shared" si="179"/>
        <v>0</v>
      </c>
      <c r="C1565" s="57">
        <f t="shared" si="180"/>
        <v>0</v>
      </c>
      <c r="D1565" s="57">
        <f t="shared" si="181"/>
        <v>0</v>
      </c>
      <c r="E1565" s="57">
        <f t="shared" si="182"/>
        <v>0</v>
      </c>
      <c r="F1565" s="57">
        <f t="shared" si="183"/>
        <v>0</v>
      </c>
      <c r="G1565" s="57">
        <f t="shared" si="184"/>
        <v>0</v>
      </c>
      <c r="H1565" s="68">
        <v>2020</v>
      </c>
      <c r="I1565" s="68" t="s">
        <v>44</v>
      </c>
      <c r="J1565" s="68" t="s">
        <v>76</v>
      </c>
      <c r="K1565" s="68">
        <v>1.4475</v>
      </c>
      <c r="L1565" s="68">
        <v>4</v>
      </c>
    </row>
    <row r="1566" spans="1:12" x14ac:dyDescent="0.25">
      <c r="A1566" s="53" t="str">
        <f t="shared" si="178"/>
        <v>2020MaySwiss Franc</v>
      </c>
      <c r="B1566" s="57">
        <f t="shared" si="179"/>
        <v>0</v>
      </c>
      <c r="C1566" s="57">
        <f t="shared" si="180"/>
        <v>0</v>
      </c>
      <c r="D1566" s="57">
        <f t="shared" si="181"/>
        <v>0</v>
      </c>
      <c r="E1566" s="57">
        <f t="shared" si="182"/>
        <v>0</v>
      </c>
      <c r="F1566" s="57">
        <f t="shared" si="183"/>
        <v>0</v>
      </c>
      <c r="G1566" s="57">
        <f t="shared" si="184"/>
        <v>0</v>
      </c>
      <c r="H1566" s="68">
        <v>2020</v>
      </c>
      <c r="I1566" s="68" t="s">
        <v>48</v>
      </c>
      <c r="J1566" s="68" t="s">
        <v>76</v>
      </c>
      <c r="K1566" s="68">
        <v>1.4683999999999999</v>
      </c>
      <c r="L1566" s="68">
        <v>5</v>
      </c>
    </row>
    <row r="1567" spans="1:12" x14ac:dyDescent="0.25">
      <c r="A1567" s="53" t="str">
        <f t="shared" si="178"/>
        <v>2020JunSwiss Franc</v>
      </c>
      <c r="B1567" s="57">
        <f t="shared" si="179"/>
        <v>0</v>
      </c>
      <c r="C1567" s="57">
        <f t="shared" si="180"/>
        <v>0</v>
      </c>
      <c r="D1567" s="57">
        <f t="shared" si="181"/>
        <v>0</v>
      </c>
      <c r="E1567" s="57">
        <f t="shared" si="182"/>
        <v>0</v>
      </c>
      <c r="F1567" s="57">
        <f t="shared" si="183"/>
        <v>0</v>
      </c>
      <c r="G1567" s="57">
        <f t="shared" si="184"/>
        <v>0</v>
      </c>
      <c r="H1567" s="68">
        <v>2020</v>
      </c>
      <c r="I1567" s="68" t="s">
        <v>52</v>
      </c>
      <c r="J1567" s="68" t="s">
        <v>76</v>
      </c>
      <c r="K1567" s="68">
        <v>1.4641999999999999</v>
      </c>
      <c r="L1567" s="68">
        <v>6</v>
      </c>
    </row>
    <row r="1568" spans="1:12" x14ac:dyDescent="0.25">
      <c r="A1568" s="53" t="str">
        <f t="shared" si="178"/>
        <v>2020JulSwiss Franc</v>
      </c>
      <c r="B1568" s="57">
        <f t="shared" si="179"/>
        <v>0</v>
      </c>
      <c r="C1568" s="57">
        <f t="shared" si="180"/>
        <v>0</v>
      </c>
      <c r="D1568" s="57">
        <f t="shared" si="181"/>
        <v>0</v>
      </c>
      <c r="E1568" s="57">
        <f t="shared" si="182"/>
        <v>0</v>
      </c>
      <c r="F1568" s="57">
        <f t="shared" si="183"/>
        <v>0</v>
      </c>
      <c r="G1568" s="57">
        <f t="shared" si="184"/>
        <v>0</v>
      </c>
      <c r="H1568" s="68">
        <v>2020</v>
      </c>
      <c r="I1568" s="68" t="s">
        <v>56</v>
      </c>
      <c r="J1568" s="68" t="s">
        <v>76</v>
      </c>
      <c r="K1568" s="68">
        <v>1.5072000000000001</v>
      </c>
      <c r="L1568" s="68">
        <v>7</v>
      </c>
    </row>
    <row r="1569" spans="1:12" x14ac:dyDescent="0.25">
      <c r="A1569" s="53" t="str">
        <f t="shared" si="178"/>
        <v>2020AugSwiss Franc</v>
      </c>
      <c r="B1569" s="57">
        <f t="shared" si="179"/>
        <v>0</v>
      </c>
      <c r="C1569" s="57">
        <f t="shared" si="180"/>
        <v>0</v>
      </c>
      <c r="D1569" s="57">
        <f t="shared" si="181"/>
        <v>0</v>
      </c>
      <c r="E1569" s="57">
        <f t="shared" si="182"/>
        <v>0</v>
      </c>
      <c r="F1569" s="57">
        <f t="shared" si="183"/>
        <v>0</v>
      </c>
      <c r="G1569" s="57">
        <f t="shared" si="184"/>
        <v>0</v>
      </c>
      <c r="H1569" s="68">
        <v>2020</v>
      </c>
      <c r="I1569" s="68" t="s">
        <v>58</v>
      </c>
      <c r="J1569" s="68" t="s">
        <v>76</v>
      </c>
      <c r="K1569" s="68">
        <v>1.5023</v>
      </c>
      <c r="L1569" s="68">
        <v>8</v>
      </c>
    </row>
    <row r="1570" spans="1:12" x14ac:dyDescent="0.25">
      <c r="A1570" s="53" t="str">
        <f t="shared" si="178"/>
        <v>2020SepSwiss Franc</v>
      </c>
      <c r="B1570" s="57">
        <f t="shared" si="179"/>
        <v>0</v>
      </c>
      <c r="C1570" s="57">
        <f t="shared" si="180"/>
        <v>0</v>
      </c>
      <c r="D1570" s="57">
        <f t="shared" si="181"/>
        <v>0</v>
      </c>
      <c r="E1570" s="57">
        <f t="shared" si="182"/>
        <v>0</v>
      </c>
      <c r="F1570" s="57">
        <f t="shared" si="183"/>
        <v>0</v>
      </c>
      <c r="G1570" s="57">
        <f t="shared" si="184"/>
        <v>0</v>
      </c>
      <c r="H1570" s="68">
        <v>2020</v>
      </c>
      <c r="I1570" s="68" t="s">
        <v>60</v>
      </c>
      <c r="J1570" s="68" t="s">
        <v>76</v>
      </c>
      <c r="K1570" s="68">
        <v>1.4859</v>
      </c>
      <c r="L1570" s="68">
        <v>9</v>
      </c>
    </row>
    <row r="1571" spans="1:12" x14ac:dyDescent="0.25">
      <c r="A1571" s="53" t="str">
        <f t="shared" si="178"/>
        <v>2020OctSwiss Franc</v>
      </c>
      <c r="B1571" s="57">
        <f t="shared" si="179"/>
        <v>0</v>
      </c>
      <c r="C1571" s="57">
        <f t="shared" si="180"/>
        <v>0</v>
      </c>
      <c r="D1571" s="57">
        <f t="shared" si="181"/>
        <v>0</v>
      </c>
      <c r="E1571" s="57">
        <f t="shared" si="182"/>
        <v>0</v>
      </c>
      <c r="F1571" s="57">
        <f t="shared" si="183"/>
        <v>0</v>
      </c>
      <c r="G1571" s="57">
        <f t="shared" si="184"/>
        <v>0</v>
      </c>
      <c r="H1571" s="68">
        <v>2020</v>
      </c>
      <c r="I1571" s="68" t="s">
        <v>62</v>
      </c>
      <c r="J1571" s="68" t="s">
        <v>76</v>
      </c>
      <c r="K1571" s="68">
        <v>1.492</v>
      </c>
      <c r="L1571" s="68">
        <v>10</v>
      </c>
    </row>
    <row r="1572" spans="1:12" x14ac:dyDescent="0.25">
      <c r="A1572" s="53" t="str">
        <f t="shared" si="178"/>
        <v>2020NovSwiss Franc</v>
      </c>
      <c r="B1572" s="57">
        <f t="shared" si="179"/>
        <v>0</v>
      </c>
      <c r="C1572" s="57">
        <f t="shared" si="180"/>
        <v>0</v>
      </c>
      <c r="D1572" s="57">
        <f t="shared" si="181"/>
        <v>0</v>
      </c>
      <c r="E1572" s="57">
        <f t="shared" si="182"/>
        <v>0</v>
      </c>
      <c r="F1572" s="57">
        <f t="shared" si="183"/>
        <v>0</v>
      </c>
      <c r="G1572" s="57">
        <f t="shared" si="184"/>
        <v>0</v>
      </c>
      <c r="H1572" s="68">
        <v>2020</v>
      </c>
      <c r="I1572" s="68" t="s">
        <v>65</v>
      </c>
      <c r="J1572" s="68" t="s">
        <v>76</v>
      </c>
      <c r="K1572" s="68">
        <v>1.4797</v>
      </c>
      <c r="L1572" s="68">
        <v>11</v>
      </c>
    </row>
    <row r="1573" spans="1:12" x14ac:dyDescent="0.25">
      <c r="A1573" s="53" t="str">
        <f t="shared" si="178"/>
        <v>2020DecSwiss Franc</v>
      </c>
      <c r="B1573" s="57">
        <f t="shared" si="179"/>
        <v>0</v>
      </c>
      <c r="C1573" s="57">
        <f t="shared" si="180"/>
        <v>0</v>
      </c>
      <c r="D1573" s="57">
        <f t="shared" si="181"/>
        <v>0</v>
      </c>
      <c r="E1573" s="57">
        <f t="shared" si="182"/>
        <v>0</v>
      </c>
      <c r="F1573" s="57">
        <f t="shared" si="183"/>
        <v>0</v>
      </c>
      <c r="G1573" s="57">
        <f t="shared" si="184"/>
        <v>0</v>
      </c>
      <c r="H1573" s="68">
        <v>2020</v>
      </c>
      <c r="I1573" s="68" t="s">
        <v>11</v>
      </c>
      <c r="J1573" s="68" t="s">
        <v>76</v>
      </c>
      <c r="K1573" s="68">
        <v>1.4990999999999999</v>
      </c>
      <c r="L1573" s="68">
        <v>12</v>
      </c>
    </row>
    <row r="1574" spans="1:12" x14ac:dyDescent="0.25">
      <c r="A1574" s="53" t="str">
        <f t="shared" si="178"/>
        <v>2021JanSwiss Franc</v>
      </c>
      <c r="B1574" s="57">
        <f t="shared" si="179"/>
        <v>0</v>
      </c>
      <c r="C1574" s="57">
        <f t="shared" si="180"/>
        <v>0</v>
      </c>
      <c r="D1574" s="57">
        <f t="shared" si="181"/>
        <v>0</v>
      </c>
      <c r="E1574" s="57">
        <f t="shared" si="182"/>
        <v>0</v>
      </c>
      <c r="F1574" s="57">
        <f t="shared" si="183"/>
        <v>0</v>
      </c>
      <c r="G1574" s="57">
        <f t="shared" si="184"/>
        <v>0</v>
      </c>
      <c r="H1574" s="68">
        <v>2021</v>
      </c>
      <c r="I1574" s="68" t="s">
        <v>8</v>
      </c>
      <c r="J1574" s="68" t="s">
        <v>76</v>
      </c>
      <c r="K1574" s="68">
        <v>1.4961000000000002</v>
      </c>
      <c r="L1574" s="68">
        <v>1</v>
      </c>
    </row>
    <row r="1575" spans="1:12" x14ac:dyDescent="0.25">
      <c r="A1575" s="53" t="str">
        <f t="shared" si="178"/>
        <v>2021FebSwiss Franc</v>
      </c>
      <c r="B1575" s="57">
        <f t="shared" si="179"/>
        <v>0</v>
      </c>
      <c r="C1575" s="57">
        <f t="shared" si="180"/>
        <v>0</v>
      </c>
      <c r="D1575" s="57">
        <f t="shared" si="181"/>
        <v>0</v>
      </c>
      <c r="E1575" s="57">
        <f t="shared" si="182"/>
        <v>0</v>
      </c>
      <c r="F1575" s="57">
        <f t="shared" si="183"/>
        <v>0</v>
      </c>
      <c r="G1575" s="57">
        <f t="shared" si="184"/>
        <v>0</v>
      </c>
      <c r="H1575" s="68">
        <v>2021</v>
      </c>
      <c r="I1575" s="68" t="s">
        <v>36</v>
      </c>
      <c r="J1575" s="68" t="s">
        <v>76</v>
      </c>
      <c r="K1575" s="68">
        <v>1.4665000000000001</v>
      </c>
      <c r="L1575" s="68">
        <v>2</v>
      </c>
    </row>
    <row r="1576" spans="1:12" x14ac:dyDescent="0.25">
      <c r="A1576" s="53" t="str">
        <f t="shared" si="178"/>
        <v>2021MarSwiss Franc</v>
      </c>
      <c r="B1576" s="57">
        <f t="shared" si="179"/>
        <v>0</v>
      </c>
      <c r="C1576" s="57">
        <f t="shared" si="180"/>
        <v>0</v>
      </c>
      <c r="D1576" s="57">
        <f t="shared" si="181"/>
        <v>0</v>
      </c>
      <c r="E1576" s="57">
        <f t="shared" si="182"/>
        <v>0</v>
      </c>
      <c r="F1576" s="57">
        <f t="shared" si="183"/>
        <v>0</v>
      </c>
      <c r="G1576" s="57">
        <f t="shared" si="184"/>
        <v>0</v>
      </c>
      <c r="H1576" s="68">
        <v>2021</v>
      </c>
      <c r="I1576" s="68" t="s">
        <v>40</v>
      </c>
      <c r="J1576" s="68" t="s">
        <v>76</v>
      </c>
      <c r="K1576" s="68">
        <v>1.4271</v>
      </c>
      <c r="L1576" s="68">
        <v>3</v>
      </c>
    </row>
    <row r="1577" spans="1:12" x14ac:dyDescent="0.25">
      <c r="A1577" s="53" t="str">
        <f t="shared" si="178"/>
        <v>2021AprSwiss Franc</v>
      </c>
      <c r="B1577" s="57">
        <f t="shared" si="179"/>
        <v>0</v>
      </c>
      <c r="C1577" s="57">
        <f t="shared" si="180"/>
        <v>0</v>
      </c>
      <c r="D1577" s="57">
        <f t="shared" si="181"/>
        <v>0</v>
      </c>
      <c r="E1577" s="57">
        <f t="shared" si="182"/>
        <v>0</v>
      </c>
      <c r="F1577" s="57">
        <f t="shared" si="183"/>
        <v>0</v>
      </c>
      <c r="G1577" s="57">
        <f t="shared" si="184"/>
        <v>0</v>
      </c>
      <c r="H1577" s="68">
        <v>2021</v>
      </c>
      <c r="I1577" s="68" t="s">
        <v>44</v>
      </c>
      <c r="J1577" s="68" t="s">
        <v>76</v>
      </c>
      <c r="K1577" s="68">
        <v>1.4591000000000001</v>
      </c>
      <c r="L1577" s="68">
        <v>4</v>
      </c>
    </row>
    <row r="1578" spans="1:12" x14ac:dyDescent="0.25">
      <c r="A1578" s="53" t="str">
        <f t="shared" ref="A1578:A1641" si="185">CONCATENATE(H1578,I1578,J1578)</f>
        <v>2021MaySwiss Franc</v>
      </c>
      <c r="B1578" s="57">
        <f t="shared" ref="B1578:B1641" si="186">IF($N$8=A1578,1,0)</f>
        <v>0</v>
      </c>
      <c r="C1578" s="57">
        <f t="shared" ref="C1578:C1641" si="187">IF(A1578=$N$10,1,0)</f>
        <v>0</v>
      </c>
      <c r="D1578" s="57">
        <f t="shared" ref="D1578:D1641" si="188">SUM(B1578:C1578)</f>
        <v>0</v>
      </c>
      <c r="E1578" s="57">
        <f t="shared" ref="E1578:E1641" si="189">IF(SUM(D1578,E1577)=1,1,0)</f>
        <v>0</v>
      </c>
      <c r="F1578" s="57">
        <f t="shared" ref="F1578:F1641" si="190">MAX(D1578:E1578)</f>
        <v>0</v>
      </c>
      <c r="G1578" s="57">
        <f t="shared" ref="G1578:G1641" si="191">IF(AND(F1578=1,F1577=1),G1577+F1578,F1578)</f>
        <v>0</v>
      </c>
      <c r="H1578" s="68">
        <v>2021</v>
      </c>
      <c r="I1578" s="68" t="s">
        <v>48</v>
      </c>
      <c r="J1578" s="68" t="s">
        <v>76</v>
      </c>
      <c r="K1578" s="68">
        <v>1.4712000000000001</v>
      </c>
      <c r="L1578" s="68">
        <v>5</v>
      </c>
    </row>
    <row r="1579" spans="1:12" x14ac:dyDescent="0.25">
      <c r="A1579" s="53" t="str">
        <f t="shared" si="185"/>
        <v>2021JunSwiss Franc</v>
      </c>
      <c r="B1579" s="57">
        <f t="shared" si="186"/>
        <v>0</v>
      </c>
      <c r="C1579" s="57">
        <f t="shared" si="187"/>
        <v>0</v>
      </c>
      <c r="D1579" s="57">
        <f t="shared" si="188"/>
        <v>0</v>
      </c>
      <c r="E1579" s="57">
        <f t="shared" si="189"/>
        <v>0</v>
      </c>
      <c r="F1579" s="57">
        <f t="shared" si="190"/>
        <v>0</v>
      </c>
      <c r="G1579" s="57">
        <f t="shared" si="191"/>
        <v>0</v>
      </c>
      <c r="H1579" s="68">
        <v>2021</v>
      </c>
      <c r="I1579" s="68" t="s">
        <v>52</v>
      </c>
      <c r="J1579" s="68" t="s">
        <v>76</v>
      </c>
      <c r="K1579" s="68">
        <v>1.4593</v>
      </c>
      <c r="L1579" s="68">
        <v>6</v>
      </c>
    </row>
    <row r="1580" spans="1:12" x14ac:dyDescent="0.25">
      <c r="A1580" s="53" t="str">
        <f t="shared" si="185"/>
        <v>2021JulSwiss Franc</v>
      </c>
      <c r="B1580" s="57">
        <f t="shared" si="186"/>
        <v>0</v>
      </c>
      <c r="C1580" s="57">
        <f t="shared" si="187"/>
        <v>0</v>
      </c>
      <c r="D1580" s="57">
        <f t="shared" si="188"/>
        <v>0</v>
      </c>
      <c r="E1580" s="57">
        <f t="shared" si="189"/>
        <v>0</v>
      </c>
      <c r="F1580" s="57">
        <f t="shared" si="190"/>
        <v>0</v>
      </c>
      <c r="G1580" s="57">
        <f t="shared" si="191"/>
        <v>0</v>
      </c>
      <c r="H1580" s="68">
        <v>2021</v>
      </c>
      <c r="I1580" s="68" t="s">
        <v>56</v>
      </c>
      <c r="J1580" s="68" t="s">
        <v>76</v>
      </c>
      <c r="K1580" s="68">
        <v>1.4921</v>
      </c>
      <c r="L1580" s="68">
        <v>7</v>
      </c>
    </row>
    <row r="1581" spans="1:12" x14ac:dyDescent="0.25">
      <c r="A1581" s="53" t="str">
        <f t="shared" si="185"/>
        <v>2021AugSwiss Franc</v>
      </c>
      <c r="B1581" s="57">
        <f t="shared" si="186"/>
        <v>0</v>
      </c>
      <c r="C1581" s="57">
        <f t="shared" si="187"/>
        <v>0</v>
      </c>
      <c r="D1581" s="57">
        <f t="shared" si="188"/>
        <v>0</v>
      </c>
      <c r="E1581" s="57">
        <f t="shared" si="189"/>
        <v>0</v>
      </c>
      <c r="F1581" s="57">
        <f t="shared" si="190"/>
        <v>0</v>
      </c>
      <c r="G1581" s="57">
        <f t="shared" si="191"/>
        <v>0</v>
      </c>
      <c r="H1581" s="68">
        <v>2021</v>
      </c>
      <c r="I1581" s="68" t="s">
        <v>58</v>
      </c>
      <c r="J1581" s="68" t="s">
        <v>76</v>
      </c>
      <c r="K1581" s="68">
        <v>1.4684999999999999</v>
      </c>
      <c r="L1581" s="68">
        <v>8</v>
      </c>
    </row>
    <row r="1582" spans="1:12" x14ac:dyDescent="0.25">
      <c r="A1582" s="53" t="str">
        <f t="shared" si="185"/>
        <v>2021SepSwiss Franc</v>
      </c>
      <c r="B1582" s="57">
        <f t="shared" si="186"/>
        <v>0</v>
      </c>
      <c r="C1582" s="57">
        <f t="shared" si="187"/>
        <v>0</v>
      </c>
      <c r="D1582" s="57">
        <f t="shared" si="188"/>
        <v>0</v>
      </c>
      <c r="E1582" s="57">
        <f t="shared" si="189"/>
        <v>0</v>
      </c>
      <c r="F1582" s="57">
        <f t="shared" si="190"/>
        <v>0</v>
      </c>
      <c r="G1582" s="57">
        <f t="shared" si="191"/>
        <v>0</v>
      </c>
      <c r="H1582" s="68">
        <v>2021</v>
      </c>
      <c r="I1582" s="68" t="s">
        <v>60</v>
      </c>
      <c r="J1582" s="68" t="s">
        <v>76</v>
      </c>
      <c r="K1582" s="68">
        <v>1.4581</v>
      </c>
      <c r="L1582" s="68">
        <v>9</v>
      </c>
    </row>
    <row r="1583" spans="1:12" x14ac:dyDescent="0.25">
      <c r="A1583" s="53" t="str">
        <f t="shared" si="185"/>
        <v>2021OctSwiss Franc</v>
      </c>
      <c r="B1583" s="57">
        <f t="shared" si="186"/>
        <v>0</v>
      </c>
      <c r="C1583" s="57">
        <f t="shared" si="187"/>
        <v>0</v>
      </c>
      <c r="D1583" s="57">
        <f t="shared" si="188"/>
        <v>0</v>
      </c>
      <c r="E1583" s="57">
        <f t="shared" si="189"/>
        <v>0</v>
      </c>
      <c r="F1583" s="57">
        <f t="shared" si="190"/>
        <v>0</v>
      </c>
      <c r="G1583" s="57">
        <f t="shared" si="191"/>
        <v>0</v>
      </c>
      <c r="H1583" s="68">
        <v>2021</v>
      </c>
      <c r="I1583" s="68" t="s">
        <v>62</v>
      </c>
      <c r="J1583" s="68" t="s">
        <v>76</v>
      </c>
      <c r="K1583" s="68">
        <v>1.4746000000000001</v>
      </c>
      <c r="L1583" s="68">
        <v>10</v>
      </c>
    </row>
    <row r="1584" spans="1:12" x14ac:dyDescent="0.25">
      <c r="A1584" s="53" t="str">
        <f t="shared" si="185"/>
        <v>2021NovSwiss Franc</v>
      </c>
      <c r="B1584" s="57">
        <f t="shared" si="186"/>
        <v>0</v>
      </c>
      <c r="C1584" s="57">
        <f t="shared" si="187"/>
        <v>0</v>
      </c>
      <c r="D1584" s="57">
        <f t="shared" si="188"/>
        <v>0</v>
      </c>
      <c r="E1584" s="57">
        <f t="shared" si="189"/>
        <v>0</v>
      </c>
      <c r="F1584" s="57">
        <f t="shared" si="190"/>
        <v>0</v>
      </c>
      <c r="G1584" s="57">
        <f t="shared" si="191"/>
        <v>0</v>
      </c>
      <c r="H1584" s="68">
        <v>2021</v>
      </c>
      <c r="I1584" s="68" t="s">
        <v>65</v>
      </c>
      <c r="J1584" s="68" t="s">
        <v>76</v>
      </c>
      <c r="K1584" s="68">
        <v>1.4834000000000001</v>
      </c>
      <c r="L1584" s="68">
        <v>11</v>
      </c>
    </row>
    <row r="1585" spans="1:12" x14ac:dyDescent="0.25">
      <c r="A1585" s="53" t="str">
        <f t="shared" si="185"/>
        <v>2021DecSwiss Franc</v>
      </c>
      <c r="B1585" s="57">
        <f t="shared" si="186"/>
        <v>0</v>
      </c>
      <c r="C1585" s="57">
        <f t="shared" si="187"/>
        <v>0</v>
      </c>
      <c r="D1585" s="57">
        <f t="shared" si="188"/>
        <v>0</v>
      </c>
      <c r="E1585" s="57">
        <f t="shared" si="189"/>
        <v>0</v>
      </c>
      <c r="F1585" s="57">
        <f t="shared" si="190"/>
        <v>0</v>
      </c>
      <c r="G1585" s="57">
        <f t="shared" si="191"/>
        <v>0</v>
      </c>
      <c r="H1585" s="68">
        <v>2021</v>
      </c>
      <c r="I1585" s="68" t="s">
        <v>11</v>
      </c>
      <c r="J1585" s="68" t="s">
        <v>76</v>
      </c>
      <c r="K1585" s="68">
        <v>1.4783000000000002</v>
      </c>
      <c r="L1585" s="68">
        <v>12</v>
      </c>
    </row>
    <row r="1586" spans="1:12" x14ac:dyDescent="0.25">
      <c r="A1586" s="53" t="str">
        <f t="shared" si="185"/>
        <v>2022JanSwiss Franc</v>
      </c>
      <c r="B1586" s="57">
        <f t="shared" si="186"/>
        <v>0</v>
      </c>
      <c r="C1586" s="57">
        <f t="shared" si="187"/>
        <v>0</v>
      </c>
      <c r="D1586" s="57">
        <f t="shared" si="188"/>
        <v>0</v>
      </c>
      <c r="E1586" s="57">
        <f t="shared" si="189"/>
        <v>0</v>
      </c>
      <c r="F1586" s="57">
        <f t="shared" si="190"/>
        <v>0</v>
      </c>
      <c r="G1586" s="57">
        <f t="shared" si="191"/>
        <v>0</v>
      </c>
      <c r="H1586" s="68">
        <v>2022</v>
      </c>
      <c r="I1586" s="68" t="s">
        <v>8</v>
      </c>
      <c r="J1586" s="68" t="s">
        <v>76</v>
      </c>
      <c r="K1586" s="68">
        <v>1.4558000000000002</v>
      </c>
      <c r="L1586" s="68">
        <v>1</v>
      </c>
    </row>
    <row r="1587" spans="1:12" x14ac:dyDescent="0.25">
      <c r="A1587" s="53" t="str">
        <f t="shared" si="185"/>
        <v>2022FebSwiss Franc</v>
      </c>
      <c r="B1587" s="57">
        <f t="shared" si="186"/>
        <v>0</v>
      </c>
      <c r="C1587" s="57">
        <f t="shared" si="187"/>
        <v>0</v>
      </c>
      <c r="D1587" s="57">
        <f t="shared" si="188"/>
        <v>0</v>
      </c>
      <c r="E1587" s="57">
        <f t="shared" si="189"/>
        <v>0</v>
      </c>
      <c r="F1587" s="57">
        <f t="shared" si="190"/>
        <v>0</v>
      </c>
      <c r="G1587" s="57">
        <f t="shared" si="191"/>
        <v>0</v>
      </c>
      <c r="H1587" s="68">
        <v>2022</v>
      </c>
      <c r="I1587" s="68" t="s">
        <v>36</v>
      </c>
      <c r="J1587" s="68" t="s">
        <v>76</v>
      </c>
      <c r="K1587" s="68">
        <v>1.4668000000000001</v>
      </c>
      <c r="L1587" s="68">
        <v>2</v>
      </c>
    </row>
    <row r="1588" spans="1:12" x14ac:dyDescent="0.25">
      <c r="A1588" s="53" t="str">
        <f t="shared" si="185"/>
        <v>2022MarSwiss Franc</v>
      </c>
      <c r="B1588" s="57">
        <f t="shared" si="186"/>
        <v>0</v>
      </c>
      <c r="C1588" s="57">
        <f t="shared" si="187"/>
        <v>0</v>
      </c>
      <c r="D1588" s="57">
        <f t="shared" si="188"/>
        <v>0</v>
      </c>
      <c r="E1588" s="57">
        <f t="shared" si="189"/>
        <v>0</v>
      </c>
      <c r="F1588" s="57">
        <f t="shared" si="190"/>
        <v>0</v>
      </c>
      <c r="G1588" s="57">
        <f t="shared" si="191"/>
        <v>0</v>
      </c>
      <c r="H1588" s="68">
        <v>2022</v>
      </c>
      <c r="I1588" s="68" t="s">
        <v>40</v>
      </c>
      <c r="J1588" s="68" t="s">
        <v>76</v>
      </c>
      <c r="K1588" s="68">
        <v>1.4638</v>
      </c>
      <c r="L1588" s="68">
        <v>3</v>
      </c>
    </row>
    <row r="1589" spans="1:12" x14ac:dyDescent="0.25">
      <c r="A1589" s="53" t="str">
        <f t="shared" si="185"/>
        <v>2022AprSwiss Franc</v>
      </c>
      <c r="B1589" s="57">
        <f t="shared" si="186"/>
        <v>0</v>
      </c>
      <c r="C1589" s="57">
        <f t="shared" si="187"/>
        <v>0</v>
      </c>
      <c r="D1589" s="57">
        <f t="shared" si="188"/>
        <v>0</v>
      </c>
      <c r="E1589" s="57">
        <f t="shared" si="189"/>
        <v>0</v>
      </c>
      <c r="F1589" s="57">
        <f t="shared" si="190"/>
        <v>0</v>
      </c>
      <c r="G1589" s="57">
        <f t="shared" si="191"/>
        <v>0</v>
      </c>
      <c r="H1589" s="68">
        <v>2022</v>
      </c>
      <c r="I1589" s="68" t="s">
        <v>44</v>
      </c>
      <c r="J1589" s="68" t="s">
        <v>76</v>
      </c>
      <c r="K1589" s="68">
        <v>1.4252</v>
      </c>
      <c r="L1589" s="68">
        <v>4</v>
      </c>
    </row>
    <row r="1590" spans="1:12" x14ac:dyDescent="0.25">
      <c r="A1590" s="53" t="str">
        <f t="shared" si="185"/>
        <v>2022MaySwiss Franc</v>
      </c>
      <c r="B1590" s="57">
        <f t="shared" si="186"/>
        <v>0</v>
      </c>
      <c r="C1590" s="57">
        <f t="shared" si="187"/>
        <v>0</v>
      </c>
      <c r="D1590" s="57">
        <f t="shared" si="188"/>
        <v>0</v>
      </c>
      <c r="E1590" s="57">
        <f t="shared" si="189"/>
        <v>0</v>
      </c>
      <c r="F1590" s="57">
        <f t="shared" si="190"/>
        <v>0</v>
      </c>
      <c r="G1590" s="57">
        <f t="shared" si="191"/>
        <v>0</v>
      </c>
      <c r="H1590" s="68">
        <v>2022</v>
      </c>
      <c r="I1590" s="68" t="s">
        <v>48</v>
      </c>
      <c r="J1590" s="68" t="s">
        <v>76</v>
      </c>
      <c r="K1590" s="68">
        <v>1.4276</v>
      </c>
      <c r="L1590" s="68">
        <v>5</v>
      </c>
    </row>
    <row r="1591" spans="1:12" x14ac:dyDescent="0.25">
      <c r="A1591" s="53" t="str">
        <f t="shared" si="185"/>
        <v>2022JunSwiss Franc</v>
      </c>
      <c r="B1591" s="57">
        <f t="shared" si="186"/>
        <v>0</v>
      </c>
      <c r="C1591" s="57">
        <f t="shared" si="187"/>
        <v>0</v>
      </c>
      <c r="D1591" s="57">
        <f t="shared" si="188"/>
        <v>0</v>
      </c>
      <c r="E1591" s="57">
        <f t="shared" si="189"/>
        <v>0</v>
      </c>
      <c r="F1591" s="57">
        <f t="shared" si="190"/>
        <v>0</v>
      </c>
      <c r="G1591" s="57">
        <f t="shared" si="191"/>
        <v>0</v>
      </c>
      <c r="H1591" s="68">
        <v>2022</v>
      </c>
      <c r="I1591" s="68" t="s">
        <v>52</v>
      </c>
      <c r="J1591" s="68" t="s">
        <v>76</v>
      </c>
      <c r="K1591" s="68">
        <v>1.4586000000000001</v>
      </c>
      <c r="L1591" s="68">
        <v>6</v>
      </c>
    </row>
    <row r="1592" spans="1:12" x14ac:dyDescent="0.25">
      <c r="A1592" s="53" t="str">
        <f t="shared" si="185"/>
        <v>2022JulSwiss Franc</v>
      </c>
      <c r="B1592" s="57">
        <f t="shared" si="186"/>
        <v>0</v>
      </c>
      <c r="C1592" s="57">
        <f t="shared" si="187"/>
        <v>0</v>
      </c>
      <c r="D1592" s="57">
        <f t="shared" si="188"/>
        <v>0</v>
      </c>
      <c r="E1592" s="57">
        <f t="shared" si="189"/>
        <v>0</v>
      </c>
      <c r="F1592" s="57">
        <f t="shared" si="190"/>
        <v>0</v>
      </c>
      <c r="G1592" s="57">
        <f t="shared" si="191"/>
        <v>0</v>
      </c>
      <c r="H1592" s="68">
        <v>2022</v>
      </c>
      <c r="I1592" s="68" t="s">
        <v>56</v>
      </c>
      <c r="J1592" s="68" t="s">
        <v>76</v>
      </c>
      <c r="K1592" s="68">
        <v>1.4479</v>
      </c>
      <c r="L1592" s="68">
        <v>7</v>
      </c>
    </row>
    <row r="1593" spans="1:12" x14ac:dyDescent="0.25">
      <c r="A1593" s="53" t="str">
        <f t="shared" si="185"/>
        <v>2022AugSwiss Franc</v>
      </c>
      <c r="B1593" s="57">
        <f t="shared" si="186"/>
        <v>0</v>
      </c>
      <c r="C1593" s="57">
        <f t="shared" si="187"/>
        <v>0</v>
      </c>
      <c r="D1593" s="57">
        <f t="shared" si="188"/>
        <v>0</v>
      </c>
      <c r="E1593" s="57">
        <f t="shared" si="189"/>
        <v>0</v>
      </c>
      <c r="F1593" s="57">
        <f t="shared" si="190"/>
        <v>0</v>
      </c>
      <c r="G1593" s="57">
        <f t="shared" si="191"/>
        <v>0</v>
      </c>
      <c r="H1593" s="68">
        <v>2022</v>
      </c>
      <c r="I1593" s="68" t="s">
        <v>58</v>
      </c>
      <c r="J1593" s="68" t="s">
        <v>76</v>
      </c>
      <c r="K1593" s="68">
        <v>1.4338</v>
      </c>
      <c r="L1593" s="68">
        <v>8</v>
      </c>
    </row>
    <row r="1594" spans="1:12" x14ac:dyDescent="0.25">
      <c r="A1594" s="53" t="str">
        <f t="shared" si="185"/>
        <v>2022SepSwiss Franc</v>
      </c>
      <c r="B1594" s="57">
        <f t="shared" si="186"/>
        <v>0</v>
      </c>
      <c r="C1594" s="57">
        <f t="shared" si="187"/>
        <v>0</v>
      </c>
      <c r="D1594" s="57">
        <f t="shared" si="188"/>
        <v>0</v>
      </c>
      <c r="E1594" s="57">
        <f t="shared" si="189"/>
        <v>0</v>
      </c>
      <c r="F1594" s="57">
        <f t="shared" si="190"/>
        <v>0</v>
      </c>
      <c r="G1594" s="57">
        <f t="shared" si="191"/>
        <v>0</v>
      </c>
      <c r="H1594" s="68">
        <v>2022</v>
      </c>
      <c r="I1594" s="68" t="s">
        <v>60</v>
      </c>
      <c r="J1594" s="68" t="s">
        <v>76</v>
      </c>
      <c r="K1594" s="68">
        <v>1.4686000000000001</v>
      </c>
      <c r="L1594" s="68">
        <v>9</v>
      </c>
    </row>
    <row r="1595" spans="1:12" x14ac:dyDescent="0.25">
      <c r="A1595" s="53" t="str">
        <f t="shared" si="185"/>
        <v>2022OctSwiss Franc</v>
      </c>
      <c r="B1595" s="57">
        <f t="shared" si="186"/>
        <v>0</v>
      </c>
      <c r="C1595" s="57">
        <f t="shared" si="187"/>
        <v>0</v>
      </c>
      <c r="D1595" s="57">
        <f t="shared" si="188"/>
        <v>0</v>
      </c>
      <c r="E1595" s="57">
        <f t="shared" si="189"/>
        <v>0</v>
      </c>
      <c r="F1595" s="57">
        <f t="shared" si="190"/>
        <v>0</v>
      </c>
      <c r="G1595" s="57">
        <f t="shared" si="191"/>
        <v>0</v>
      </c>
      <c r="H1595" s="68">
        <v>2022</v>
      </c>
      <c r="I1595" s="68" t="s">
        <v>62</v>
      </c>
      <c r="J1595" s="68" t="s">
        <v>76</v>
      </c>
      <c r="K1595" s="68">
        <v>1.4163999999999999</v>
      </c>
      <c r="L1595" s="68">
        <v>10</v>
      </c>
    </row>
    <row r="1596" spans="1:12" x14ac:dyDescent="0.25">
      <c r="A1596" s="53" t="str">
        <f t="shared" si="185"/>
        <v>2022NovSwiss Franc</v>
      </c>
      <c r="B1596" s="57">
        <f t="shared" si="186"/>
        <v>0</v>
      </c>
      <c r="C1596" s="57">
        <f t="shared" si="187"/>
        <v>0</v>
      </c>
      <c r="D1596" s="57">
        <f t="shared" si="188"/>
        <v>0</v>
      </c>
      <c r="E1596" s="57">
        <f t="shared" si="189"/>
        <v>0</v>
      </c>
      <c r="F1596" s="57">
        <f t="shared" si="190"/>
        <v>0</v>
      </c>
      <c r="G1596" s="57">
        <f t="shared" si="191"/>
        <v>0</v>
      </c>
      <c r="H1596" s="68">
        <v>2022</v>
      </c>
      <c r="I1596" s="68" t="s">
        <v>65</v>
      </c>
      <c r="J1596" s="68" t="s">
        <v>76</v>
      </c>
      <c r="K1596" s="68">
        <v>1.4402999999999999</v>
      </c>
      <c r="L1596" s="68">
        <v>11</v>
      </c>
    </row>
    <row r="1597" spans="1:12" x14ac:dyDescent="0.25">
      <c r="A1597" s="53" t="str">
        <f t="shared" si="185"/>
        <v>2022DecSwiss Franc</v>
      </c>
      <c r="B1597" s="57">
        <f t="shared" si="186"/>
        <v>0</v>
      </c>
      <c r="C1597" s="57">
        <f t="shared" si="187"/>
        <v>0</v>
      </c>
      <c r="D1597" s="57">
        <f t="shared" si="188"/>
        <v>0</v>
      </c>
      <c r="E1597" s="57">
        <f t="shared" si="189"/>
        <v>0</v>
      </c>
      <c r="F1597" s="57">
        <f t="shared" si="190"/>
        <v>0</v>
      </c>
      <c r="G1597" s="57">
        <f t="shared" si="191"/>
        <v>0</v>
      </c>
      <c r="H1597" s="68">
        <v>2022</v>
      </c>
      <c r="I1597" s="68" t="s">
        <v>11</v>
      </c>
      <c r="J1597" s="68" t="s">
        <v>76</v>
      </c>
      <c r="K1597" s="68">
        <v>1.4565000000000001</v>
      </c>
      <c r="L1597" s="68">
        <v>12</v>
      </c>
    </row>
    <row r="1598" spans="1:12" x14ac:dyDescent="0.25">
      <c r="A1598" s="53" t="str">
        <f t="shared" si="185"/>
        <v>2023JanSwiss Franc</v>
      </c>
      <c r="B1598" s="57">
        <f t="shared" si="186"/>
        <v>0</v>
      </c>
      <c r="C1598" s="57">
        <f t="shared" si="187"/>
        <v>0</v>
      </c>
      <c r="D1598" s="57">
        <f t="shared" si="188"/>
        <v>0</v>
      </c>
      <c r="E1598" s="57">
        <f t="shared" si="189"/>
        <v>0</v>
      </c>
      <c r="F1598" s="57">
        <f t="shared" si="190"/>
        <v>0</v>
      </c>
      <c r="G1598" s="57">
        <f t="shared" si="191"/>
        <v>0</v>
      </c>
      <c r="H1598" s="68">
        <v>2023</v>
      </c>
      <c r="I1598" s="68" t="s">
        <v>8</v>
      </c>
      <c r="J1598" s="68" t="s">
        <v>76</v>
      </c>
      <c r="K1598" s="68">
        <v>1.4209000000000001</v>
      </c>
      <c r="L1598" s="68">
        <v>1</v>
      </c>
    </row>
    <row r="1599" spans="1:12" x14ac:dyDescent="0.25">
      <c r="A1599" s="53" t="str">
        <f t="shared" si="185"/>
        <v>2023FebSwiss Franc</v>
      </c>
      <c r="B1599" s="57">
        <f t="shared" si="186"/>
        <v>0</v>
      </c>
      <c r="C1599" s="57">
        <f t="shared" si="187"/>
        <v>0</v>
      </c>
      <c r="D1599" s="57">
        <f t="shared" si="188"/>
        <v>0</v>
      </c>
      <c r="E1599" s="57">
        <f t="shared" si="189"/>
        <v>0</v>
      </c>
      <c r="F1599" s="57">
        <f t="shared" si="190"/>
        <v>0</v>
      </c>
      <c r="G1599" s="57">
        <f t="shared" si="191"/>
        <v>0</v>
      </c>
      <c r="H1599" s="68">
        <v>2023</v>
      </c>
      <c r="I1599" s="68" t="s">
        <v>36</v>
      </c>
      <c r="J1599" s="68" t="s">
        <v>76</v>
      </c>
      <c r="K1599" s="68">
        <v>1.4397</v>
      </c>
      <c r="L1599" s="68">
        <v>2</v>
      </c>
    </row>
    <row r="1600" spans="1:12" x14ac:dyDescent="0.25">
      <c r="A1600" s="53" t="str">
        <f t="shared" si="185"/>
        <v>2023MarSwiss Franc</v>
      </c>
      <c r="B1600" s="57">
        <f t="shared" si="186"/>
        <v>0</v>
      </c>
      <c r="C1600" s="57">
        <f t="shared" si="187"/>
        <v>0</v>
      </c>
      <c r="D1600" s="57">
        <f t="shared" si="188"/>
        <v>0</v>
      </c>
      <c r="E1600" s="57">
        <f t="shared" si="189"/>
        <v>0</v>
      </c>
      <c r="F1600" s="57">
        <f t="shared" si="190"/>
        <v>0</v>
      </c>
      <c r="G1600" s="57">
        <f t="shared" si="191"/>
        <v>0</v>
      </c>
      <c r="H1600" s="68">
        <v>2023</v>
      </c>
      <c r="I1600" s="68" t="s">
        <v>40</v>
      </c>
      <c r="J1600" s="68" t="s">
        <v>76</v>
      </c>
      <c r="K1600" s="68">
        <v>1.4524000000000001</v>
      </c>
      <c r="L1600" s="68">
        <v>3</v>
      </c>
    </row>
    <row r="1601" spans="1:12" x14ac:dyDescent="0.25">
      <c r="A1601" s="53" t="str">
        <f t="shared" si="185"/>
        <v>2023AprSwiss Franc</v>
      </c>
      <c r="B1601" s="57">
        <f t="shared" si="186"/>
        <v>0</v>
      </c>
      <c r="C1601" s="57">
        <f t="shared" si="187"/>
        <v>0</v>
      </c>
      <c r="D1601" s="57">
        <f t="shared" si="188"/>
        <v>0</v>
      </c>
      <c r="E1601" s="57">
        <f t="shared" si="189"/>
        <v>0</v>
      </c>
      <c r="F1601" s="57">
        <f t="shared" si="190"/>
        <v>0</v>
      </c>
      <c r="G1601" s="57">
        <f t="shared" si="191"/>
        <v>0</v>
      </c>
      <c r="H1601" s="68">
        <v>2023</v>
      </c>
      <c r="I1601" s="68" t="s">
        <v>44</v>
      </c>
      <c r="J1601" s="68" t="s">
        <v>76</v>
      </c>
      <c r="K1601" s="68">
        <v>1.4923</v>
      </c>
      <c r="L1601" s="68">
        <v>4</v>
      </c>
    </row>
    <row r="1602" spans="1:12" x14ac:dyDescent="0.25">
      <c r="A1602" s="53" t="str">
        <f t="shared" si="185"/>
        <v>2023MaySwiss Franc</v>
      </c>
      <c r="B1602" s="57">
        <f t="shared" si="186"/>
        <v>0</v>
      </c>
      <c r="C1602" s="57">
        <f t="shared" si="187"/>
        <v>0</v>
      </c>
      <c r="D1602" s="57">
        <f t="shared" si="188"/>
        <v>0</v>
      </c>
      <c r="E1602" s="57">
        <f t="shared" si="189"/>
        <v>0</v>
      </c>
      <c r="F1602" s="57">
        <f t="shared" si="190"/>
        <v>0</v>
      </c>
      <c r="G1602" s="57">
        <f t="shared" si="191"/>
        <v>0</v>
      </c>
      <c r="H1602" s="68">
        <v>2023</v>
      </c>
      <c r="I1602" s="68" t="s">
        <v>48</v>
      </c>
      <c r="J1602" s="68" t="s">
        <v>76</v>
      </c>
      <c r="K1602" s="68">
        <v>1.4906999999999999</v>
      </c>
      <c r="L1602" s="68">
        <v>5</v>
      </c>
    </row>
    <row r="1603" spans="1:12" x14ac:dyDescent="0.25">
      <c r="A1603" s="53" t="str">
        <f t="shared" si="185"/>
        <v>2023JunSwiss Franc</v>
      </c>
      <c r="B1603" s="57">
        <f t="shared" si="186"/>
        <v>0</v>
      </c>
      <c r="C1603" s="57">
        <f t="shared" si="187"/>
        <v>0</v>
      </c>
      <c r="D1603" s="57">
        <f t="shared" si="188"/>
        <v>0</v>
      </c>
      <c r="E1603" s="57">
        <f t="shared" si="189"/>
        <v>0</v>
      </c>
      <c r="F1603" s="57">
        <f t="shared" si="190"/>
        <v>0</v>
      </c>
      <c r="G1603" s="57">
        <f t="shared" si="191"/>
        <v>0</v>
      </c>
      <c r="H1603" s="68">
        <v>2023</v>
      </c>
      <c r="I1603" s="68" t="s">
        <v>52</v>
      </c>
      <c r="J1603" s="68" t="s">
        <v>76</v>
      </c>
      <c r="K1603" s="68">
        <v>1.5087999999999999</v>
      </c>
      <c r="L1603" s="68">
        <v>6</v>
      </c>
    </row>
    <row r="1604" spans="1:12" x14ac:dyDescent="0.25">
      <c r="A1604" s="53" t="str">
        <f t="shared" si="185"/>
        <v>2023JulSwiss Franc</v>
      </c>
      <c r="B1604" s="57">
        <f t="shared" si="186"/>
        <v>0</v>
      </c>
      <c r="C1604" s="57">
        <f t="shared" si="187"/>
        <v>0</v>
      </c>
      <c r="D1604" s="57">
        <f t="shared" si="188"/>
        <v>0</v>
      </c>
      <c r="E1604" s="57">
        <f t="shared" si="189"/>
        <v>0</v>
      </c>
      <c r="F1604" s="57">
        <f t="shared" si="190"/>
        <v>0</v>
      </c>
      <c r="G1604" s="57">
        <f t="shared" si="191"/>
        <v>0</v>
      </c>
      <c r="H1604" s="68">
        <v>2023</v>
      </c>
      <c r="I1604" s="68" t="s">
        <v>56</v>
      </c>
      <c r="J1604" s="68" t="s">
        <v>76</v>
      </c>
      <c r="K1604" s="68">
        <v>1.5283000000000002</v>
      </c>
      <c r="L1604" s="68">
        <v>7</v>
      </c>
    </row>
    <row r="1605" spans="1:12" x14ac:dyDescent="0.25">
      <c r="A1605" s="53" t="str">
        <f t="shared" si="185"/>
        <v>2023AugSwiss Franc</v>
      </c>
      <c r="B1605" s="57">
        <f t="shared" si="186"/>
        <v>0</v>
      </c>
      <c r="C1605" s="57">
        <f t="shared" si="187"/>
        <v>0</v>
      </c>
      <c r="D1605" s="57">
        <f t="shared" si="188"/>
        <v>0</v>
      </c>
      <c r="E1605" s="57">
        <f t="shared" si="189"/>
        <v>0</v>
      </c>
      <c r="F1605" s="57">
        <f t="shared" si="190"/>
        <v>0</v>
      </c>
      <c r="G1605" s="57">
        <f t="shared" si="191"/>
        <v>0</v>
      </c>
      <c r="H1605" s="68">
        <v>2023</v>
      </c>
      <c r="I1605" s="68" t="s">
        <v>58</v>
      </c>
      <c r="J1605" s="68" t="s">
        <v>76</v>
      </c>
      <c r="K1605" s="68">
        <v>1.5371999999999999</v>
      </c>
      <c r="L1605" s="68">
        <v>8</v>
      </c>
    </row>
    <row r="1606" spans="1:12" x14ac:dyDescent="0.25">
      <c r="A1606" s="53" t="str">
        <f t="shared" si="185"/>
        <v>2023SepSwiss Franc</v>
      </c>
      <c r="B1606" s="57">
        <f t="shared" si="186"/>
        <v>0</v>
      </c>
      <c r="C1606" s="57">
        <f t="shared" si="187"/>
        <v>0</v>
      </c>
      <c r="D1606" s="57">
        <f t="shared" si="188"/>
        <v>0</v>
      </c>
      <c r="E1606" s="57">
        <f t="shared" si="189"/>
        <v>0</v>
      </c>
      <c r="F1606" s="57">
        <f t="shared" si="190"/>
        <v>0</v>
      </c>
      <c r="G1606" s="57">
        <f t="shared" si="191"/>
        <v>0</v>
      </c>
      <c r="H1606" s="68">
        <v>2023</v>
      </c>
      <c r="I1606" s="68" t="s">
        <v>60</v>
      </c>
      <c r="J1606" s="68" t="s">
        <v>76</v>
      </c>
      <c r="K1606" s="68">
        <v>1.4933000000000001</v>
      </c>
      <c r="L1606" s="68">
        <v>9</v>
      </c>
    </row>
    <row r="1607" spans="1:12" x14ac:dyDescent="0.25">
      <c r="A1607" s="53" t="str">
        <f t="shared" si="185"/>
        <v>2023OctSwiss Franc</v>
      </c>
      <c r="B1607" s="57">
        <f t="shared" si="186"/>
        <v>0</v>
      </c>
      <c r="C1607" s="57">
        <f t="shared" si="187"/>
        <v>0</v>
      </c>
      <c r="D1607" s="57">
        <f t="shared" si="188"/>
        <v>0</v>
      </c>
      <c r="E1607" s="57">
        <f t="shared" si="189"/>
        <v>0</v>
      </c>
      <c r="F1607" s="57">
        <f t="shared" si="190"/>
        <v>0</v>
      </c>
      <c r="G1607" s="57">
        <f t="shared" si="191"/>
        <v>0</v>
      </c>
      <c r="H1607" s="68">
        <v>2023</v>
      </c>
      <c r="I1607" s="68" t="s">
        <v>62</v>
      </c>
      <c r="J1607" s="68" t="s">
        <v>76</v>
      </c>
      <c r="K1607" s="68">
        <v>1.514</v>
      </c>
      <c r="L1607" s="68">
        <v>10</v>
      </c>
    </row>
    <row r="1608" spans="1:12" x14ac:dyDescent="0.25">
      <c r="A1608" s="53" t="str">
        <f t="shared" si="185"/>
        <v>2023NovSwiss Franc</v>
      </c>
      <c r="B1608" s="57">
        <f t="shared" si="186"/>
        <v>0</v>
      </c>
      <c r="C1608" s="57">
        <f t="shared" si="187"/>
        <v>0</v>
      </c>
      <c r="D1608" s="57">
        <f t="shared" si="188"/>
        <v>0</v>
      </c>
      <c r="E1608" s="57">
        <f t="shared" si="189"/>
        <v>0</v>
      </c>
      <c r="F1608" s="57">
        <f t="shared" si="190"/>
        <v>0</v>
      </c>
      <c r="G1608" s="57">
        <f t="shared" si="191"/>
        <v>0</v>
      </c>
      <c r="H1608" s="68">
        <v>2023</v>
      </c>
      <c r="I1608" s="68" t="s">
        <v>65</v>
      </c>
      <c r="J1608" s="68" t="s">
        <v>76</v>
      </c>
      <c r="K1608" s="68">
        <v>1.526</v>
      </c>
      <c r="L1608" s="68">
        <v>11</v>
      </c>
    </row>
    <row r="1609" spans="1:12" x14ac:dyDescent="0.25">
      <c r="A1609" s="53" t="str">
        <f t="shared" si="185"/>
        <v>2023DecSwiss Franc</v>
      </c>
      <c r="B1609" s="57">
        <f t="shared" si="186"/>
        <v>0</v>
      </c>
      <c r="C1609" s="57">
        <f t="shared" si="187"/>
        <v>0</v>
      </c>
      <c r="D1609" s="57">
        <f t="shared" si="188"/>
        <v>0</v>
      </c>
      <c r="E1609" s="57">
        <f t="shared" si="189"/>
        <v>0</v>
      </c>
      <c r="F1609" s="57">
        <f t="shared" si="190"/>
        <v>0</v>
      </c>
      <c r="G1609" s="57">
        <f t="shared" si="191"/>
        <v>0</v>
      </c>
      <c r="H1609" s="68">
        <v>2023</v>
      </c>
      <c r="I1609" s="68" t="s">
        <v>11</v>
      </c>
      <c r="J1609" s="68" t="s">
        <v>76</v>
      </c>
      <c r="K1609" s="68">
        <v>1.5636000000000001</v>
      </c>
      <c r="L1609" s="68">
        <v>12</v>
      </c>
    </row>
    <row r="1610" spans="1:12" x14ac:dyDescent="0.25">
      <c r="A1610" s="53" t="str">
        <f t="shared" si="185"/>
        <v>2024JanSwiss Franc</v>
      </c>
      <c r="B1610" s="57">
        <f t="shared" si="186"/>
        <v>0</v>
      </c>
      <c r="C1610" s="57">
        <f t="shared" si="187"/>
        <v>0</v>
      </c>
      <c r="D1610" s="57">
        <f t="shared" si="188"/>
        <v>0</v>
      </c>
      <c r="E1610" s="57">
        <f t="shared" si="189"/>
        <v>0</v>
      </c>
      <c r="F1610" s="57">
        <f t="shared" si="190"/>
        <v>0</v>
      </c>
      <c r="G1610" s="57">
        <f t="shared" si="191"/>
        <v>0</v>
      </c>
      <c r="H1610" s="68">
        <v>2024</v>
      </c>
      <c r="I1610" s="68" t="s">
        <v>8</v>
      </c>
      <c r="J1610" s="68" t="s">
        <v>76</v>
      </c>
      <c r="K1610" s="68">
        <v>1.5533000000000001</v>
      </c>
      <c r="L1610" s="68">
        <v>1</v>
      </c>
    </row>
    <row r="1611" spans="1:12" x14ac:dyDescent="0.25">
      <c r="A1611" s="53" t="str">
        <f t="shared" si="185"/>
        <v>2024FebSwiss Franc</v>
      </c>
      <c r="B1611" s="57">
        <f t="shared" si="186"/>
        <v>0</v>
      </c>
      <c r="C1611" s="57">
        <f t="shared" si="187"/>
        <v>0</v>
      </c>
      <c r="D1611" s="57">
        <f t="shared" si="188"/>
        <v>0</v>
      </c>
      <c r="E1611" s="57">
        <f t="shared" si="189"/>
        <v>0</v>
      </c>
      <c r="F1611" s="57">
        <f t="shared" si="190"/>
        <v>0</v>
      </c>
      <c r="G1611" s="57">
        <f t="shared" si="191"/>
        <v>0</v>
      </c>
      <c r="H1611" s="68">
        <v>2024</v>
      </c>
      <c r="I1611" s="68" t="s">
        <v>36</v>
      </c>
      <c r="J1611" s="68" t="s">
        <v>76</v>
      </c>
      <c r="K1611" s="68">
        <v>1.5306999999999999</v>
      </c>
      <c r="L1611" s="68">
        <v>2</v>
      </c>
    </row>
    <row r="1612" spans="1:12" x14ac:dyDescent="0.25">
      <c r="A1612" s="53" t="str">
        <f t="shared" si="185"/>
        <v>2024MarSwiss Franc</v>
      </c>
      <c r="B1612" s="57">
        <f t="shared" si="186"/>
        <v>0</v>
      </c>
      <c r="C1612" s="57">
        <f t="shared" si="187"/>
        <v>0</v>
      </c>
      <c r="D1612" s="57">
        <f t="shared" si="188"/>
        <v>0</v>
      </c>
      <c r="E1612" s="57">
        <f t="shared" si="189"/>
        <v>0</v>
      </c>
      <c r="F1612" s="57">
        <f t="shared" si="190"/>
        <v>0</v>
      </c>
      <c r="G1612" s="57">
        <f t="shared" si="191"/>
        <v>0</v>
      </c>
      <c r="H1612" s="68">
        <v>2024</v>
      </c>
      <c r="I1612" s="68" t="s">
        <v>40</v>
      </c>
      <c r="J1612" s="68" t="s">
        <v>76</v>
      </c>
      <c r="K1612" s="68">
        <v>1.4890999999999999</v>
      </c>
      <c r="L1612" s="68">
        <v>3</v>
      </c>
    </row>
    <row r="1613" spans="1:12" x14ac:dyDescent="0.25">
      <c r="A1613" s="53" t="str">
        <f t="shared" si="185"/>
        <v>2024AprSwiss Franc</v>
      </c>
      <c r="B1613" s="57">
        <f t="shared" si="186"/>
        <v>0</v>
      </c>
      <c r="C1613" s="57">
        <f t="shared" si="187"/>
        <v>0</v>
      </c>
      <c r="D1613" s="57">
        <f t="shared" si="188"/>
        <v>0</v>
      </c>
      <c r="E1613" s="57">
        <f t="shared" si="189"/>
        <v>0</v>
      </c>
      <c r="F1613" s="57">
        <f t="shared" si="190"/>
        <v>0</v>
      </c>
      <c r="G1613" s="57">
        <f t="shared" si="191"/>
        <v>0</v>
      </c>
      <c r="H1613" s="68">
        <v>2024</v>
      </c>
      <c r="I1613" s="68" t="s">
        <v>44</v>
      </c>
      <c r="J1613" s="68" t="s">
        <v>76</v>
      </c>
      <c r="K1613" s="68">
        <v>1.4930000000000001</v>
      </c>
      <c r="L1613" s="68">
        <v>4</v>
      </c>
    </row>
    <row r="1614" spans="1:12" x14ac:dyDescent="0.25">
      <c r="A1614" s="53" t="str">
        <f t="shared" si="185"/>
        <v>2024MaySwiss Franc</v>
      </c>
      <c r="B1614" s="57">
        <f t="shared" si="186"/>
        <v>0</v>
      </c>
      <c r="C1614" s="57">
        <f t="shared" si="187"/>
        <v>0</v>
      </c>
      <c r="D1614" s="57">
        <f t="shared" si="188"/>
        <v>0</v>
      </c>
      <c r="E1614" s="57">
        <f t="shared" si="189"/>
        <v>0</v>
      </c>
      <c r="F1614" s="57">
        <f t="shared" si="190"/>
        <v>0</v>
      </c>
      <c r="G1614" s="57">
        <f t="shared" si="191"/>
        <v>0</v>
      </c>
      <c r="H1614" s="68">
        <v>2024</v>
      </c>
      <c r="I1614" s="68" t="s">
        <v>48</v>
      </c>
      <c r="J1614" s="68" t="s">
        <v>76</v>
      </c>
      <c r="K1614" s="68">
        <v>1.4943</v>
      </c>
      <c r="L1614" s="68">
        <v>5</v>
      </c>
    </row>
    <row r="1615" spans="1:12" x14ac:dyDescent="0.25">
      <c r="A1615" s="53" t="str">
        <f t="shared" si="185"/>
        <v>2024JunSwiss Franc</v>
      </c>
      <c r="B1615" s="57">
        <f t="shared" si="186"/>
        <v>0</v>
      </c>
      <c r="C1615" s="57">
        <f t="shared" si="187"/>
        <v>0</v>
      </c>
      <c r="D1615" s="57">
        <f t="shared" si="188"/>
        <v>0</v>
      </c>
      <c r="E1615" s="57">
        <f t="shared" si="189"/>
        <v>0</v>
      </c>
      <c r="F1615" s="57">
        <f t="shared" si="190"/>
        <v>0</v>
      </c>
      <c r="G1615" s="57">
        <f t="shared" si="191"/>
        <v>0</v>
      </c>
      <c r="H1615" s="68">
        <v>2024</v>
      </c>
      <c r="I1615" s="68" t="s">
        <v>52</v>
      </c>
      <c r="J1615" s="68" t="s">
        <v>76</v>
      </c>
      <c r="K1615" s="68">
        <v>1.5104</v>
      </c>
      <c r="L1615" s="68">
        <v>6</v>
      </c>
    </row>
    <row r="1616" spans="1:12" x14ac:dyDescent="0.25">
      <c r="A1616" s="53" t="str">
        <f t="shared" si="185"/>
        <v>2024JulSwiss Franc</v>
      </c>
      <c r="B1616" s="57">
        <f t="shared" si="186"/>
        <v>0</v>
      </c>
      <c r="C1616" s="57">
        <f t="shared" si="187"/>
        <v>0</v>
      </c>
      <c r="D1616" s="57">
        <f t="shared" si="188"/>
        <v>0</v>
      </c>
      <c r="E1616" s="57">
        <f t="shared" si="189"/>
        <v>0</v>
      </c>
      <c r="F1616" s="57">
        <f t="shared" si="190"/>
        <v>0</v>
      </c>
      <c r="G1616" s="57">
        <f t="shared" si="191"/>
        <v>0</v>
      </c>
      <c r="H1616" s="68">
        <v>2024</v>
      </c>
      <c r="I1616" s="68" t="s">
        <v>56</v>
      </c>
      <c r="J1616" s="68" t="s">
        <v>76</v>
      </c>
      <c r="K1616" s="68">
        <v>1.5216000000000001</v>
      </c>
      <c r="L1616" s="68">
        <v>7</v>
      </c>
    </row>
    <row r="1617" spans="1:12" x14ac:dyDescent="0.25">
      <c r="A1617" s="53" t="str">
        <f t="shared" si="185"/>
        <v>2024AugSwiss Franc</v>
      </c>
      <c r="B1617" s="57">
        <f t="shared" si="186"/>
        <v>0</v>
      </c>
      <c r="C1617" s="57">
        <f t="shared" si="187"/>
        <v>0</v>
      </c>
      <c r="D1617" s="57">
        <f t="shared" si="188"/>
        <v>0</v>
      </c>
      <c r="E1617" s="57">
        <f t="shared" si="189"/>
        <v>0</v>
      </c>
      <c r="F1617" s="57">
        <f t="shared" si="190"/>
        <v>0</v>
      </c>
      <c r="G1617" s="57">
        <f t="shared" si="191"/>
        <v>0</v>
      </c>
      <c r="H1617" s="68">
        <v>2024</v>
      </c>
      <c r="I1617" s="68" t="s">
        <v>58</v>
      </c>
      <c r="J1617" s="68" t="s">
        <v>76</v>
      </c>
      <c r="K1617" s="68">
        <v>1.5369999999999999</v>
      </c>
      <c r="L1617" s="68">
        <v>8</v>
      </c>
    </row>
    <row r="1618" spans="1:12" x14ac:dyDescent="0.25">
      <c r="A1618" s="53" t="str">
        <f t="shared" si="185"/>
        <v>2024SepSwiss Franc</v>
      </c>
      <c r="B1618" s="57">
        <f t="shared" si="186"/>
        <v>0</v>
      </c>
      <c r="C1618" s="57">
        <f t="shared" si="187"/>
        <v>0</v>
      </c>
      <c r="D1618" s="57">
        <f t="shared" si="188"/>
        <v>0</v>
      </c>
      <c r="E1618" s="57">
        <f t="shared" si="189"/>
        <v>0</v>
      </c>
      <c r="F1618" s="57">
        <f t="shared" si="190"/>
        <v>0</v>
      </c>
      <c r="G1618" s="57">
        <f t="shared" si="191"/>
        <v>0</v>
      </c>
      <c r="H1618" s="68">
        <v>2024</v>
      </c>
      <c r="I1618" s="68" t="s">
        <v>60</v>
      </c>
      <c r="J1618" s="68" t="s">
        <v>76</v>
      </c>
      <c r="K1618" s="68">
        <v>1.5209999999999999</v>
      </c>
      <c r="L1618" s="68">
        <v>9</v>
      </c>
    </row>
    <row r="1619" spans="1:12" x14ac:dyDescent="0.25">
      <c r="A1619" s="53" t="str">
        <f t="shared" si="185"/>
        <v>2024OctSwiss Franc</v>
      </c>
      <c r="B1619" s="57">
        <f t="shared" si="186"/>
        <v>0</v>
      </c>
      <c r="C1619" s="57">
        <f t="shared" si="187"/>
        <v>0</v>
      </c>
      <c r="D1619" s="57">
        <f t="shared" si="188"/>
        <v>0</v>
      </c>
      <c r="E1619" s="57">
        <f t="shared" si="189"/>
        <v>0</v>
      </c>
      <c r="F1619" s="57">
        <f t="shared" si="190"/>
        <v>0</v>
      </c>
      <c r="G1619" s="57">
        <f t="shared" si="191"/>
        <v>0</v>
      </c>
      <c r="H1619" s="68">
        <v>2024</v>
      </c>
      <c r="I1619" s="68" t="s">
        <v>62</v>
      </c>
      <c r="J1619" s="68" t="s">
        <v>76</v>
      </c>
      <c r="K1619" s="68">
        <v>1.5271999999999999</v>
      </c>
      <c r="L1619" s="68">
        <v>10</v>
      </c>
    </row>
    <row r="1620" spans="1:12" x14ac:dyDescent="0.25">
      <c r="A1620" s="53" t="str">
        <f t="shared" si="185"/>
        <v>2024NovSwiss Franc</v>
      </c>
      <c r="B1620" s="57">
        <f t="shared" si="186"/>
        <v>0</v>
      </c>
      <c r="C1620" s="57">
        <f t="shared" si="187"/>
        <v>0</v>
      </c>
      <c r="D1620" s="57">
        <f t="shared" si="188"/>
        <v>0</v>
      </c>
      <c r="E1620" s="57">
        <f t="shared" si="189"/>
        <v>0</v>
      </c>
      <c r="F1620" s="57">
        <f t="shared" si="190"/>
        <v>0</v>
      </c>
      <c r="G1620" s="57">
        <f t="shared" si="191"/>
        <v>0</v>
      </c>
      <c r="H1620" s="68">
        <v>2024</v>
      </c>
      <c r="I1620" s="68" t="s">
        <v>65</v>
      </c>
      <c r="J1620" s="68" t="s">
        <v>76</v>
      </c>
      <c r="K1620" s="68">
        <v>1.5197999999999998</v>
      </c>
      <c r="L1620" s="68">
        <v>11</v>
      </c>
    </row>
    <row r="1621" spans="1:12" x14ac:dyDescent="0.25">
      <c r="A1621" s="53" t="str">
        <f t="shared" si="185"/>
        <v>2024DecSwiss Franc</v>
      </c>
      <c r="B1621" s="57">
        <f t="shared" si="186"/>
        <v>0</v>
      </c>
      <c r="C1621" s="57">
        <f t="shared" si="187"/>
        <v>0</v>
      </c>
      <c r="D1621" s="57">
        <f t="shared" si="188"/>
        <v>0</v>
      </c>
      <c r="E1621" s="57">
        <f t="shared" si="189"/>
        <v>0</v>
      </c>
      <c r="F1621" s="57">
        <f t="shared" si="190"/>
        <v>0</v>
      </c>
      <c r="G1621" s="57">
        <f t="shared" si="191"/>
        <v>0</v>
      </c>
      <c r="H1621" s="68">
        <v>2024</v>
      </c>
      <c r="I1621" s="68" t="s">
        <v>11</v>
      </c>
      <c r="J1621" s="68" t="s">
        <v>76</v>
      </c>
      <c r="K1621" s="68">
        <v>1.5066999999999999</v>
      </c>
      <c r="L1621" s="68">
        <v>12</v>
      </c>
    </row>
    <row r="1622" spans="1:12" x14ac:dyDescent="0.25">
      <c r="A1622" s="53" t="str">
        <f t="shared" si="185"/>
        <v>2025JanSwiss Franc</v>
      </c>
      <c r="B1622" s="57">
        <f t="shared" si="186"/>
        <v>0</v>
      </c>
      <c r="C1622" s="57">
        <f t="shared" si="187"/>
        <v>0</v>
      </c>
      <c r="D1622" s="57">
        <f t="shared" si="188"/>
        <v>0</v>
      </c>
      <c r="E1622" s="57">
        <f t="shared" si="189"/>
        <v>0</v>
      </c>
      <c r="F1622" s="57">
        <f t="shared" si="190"/>
        <v>0</v>
      </c>
      <c r="G1622" s="57">
        <f t="shared" si="191"/>
        <v>0</v>
      </c>
      <c r="H1622" s="68">
        <v>2025</v>
      </c>
      <c r="I1622" s="68" t="s">
        <v>8</v>
      </c>
      <c r="J1622" s="68" t="s">
        <v>76</v>
      </c>
      <c r="K1622" s="68">
        <v>1.4887999999999999</v>
      </c>
      <c r="L1622" s="68">
        <v>1</v>
      </c>
    </row>
    <row r="1623" spans="1:12" x14ac:dyDescent="0.25">
      <c r="A1623" s="53" t="str">
        <f t="shared" si="185"/>
        <v>2025FebSwiss Franc</v>
      </c>
      <c r="B1623" s="57">
        <f t="shared" si="186"/>
        <v>0</v>
      </c>
      <c r="C1623" s="57">
        <f t="shared" si="187"/>
        <v>0</v>
      </c>
      <c r="D1623" s="57">
        <f t="shared" si="188"/>
        <v>0</v>
      </c>
      <c r="E1623" s="57">
        <f t="shared" si="189"/>
        <v>0</v>
      </c>
      <c r="F1623" s="57">
        <f t="shared" si="190"/>
        <v>0</v>
      </c>
      <c r="G1623" s="57">
        <f t="shared" si="191"/>
        <v>0</v>
      </c>
      <c r="H1623" s="68">
        <v>2025</v>
      </c>
      <c r="I1623" s="68" t="s">
        <v>36</v>
      </c>
      <c r="J1623" s="68" t="s">
        <v>76</v>
      </c>
      <c r="K1623" s="68">
        <v>1.5005999999999999</v>
      </c>
      <c r="L1623" s="68">
        <v>2</v>
      </c>
    </row>
    <row r="1624" spans="1:12" x14ac:dyDescent="0.25">
      <c r="A1624" s="53" t="str">
        <f t="shared" si="185"/>
        <v>2025MarSwiss Franc</v>
      </c>
      <c r="B1624" s="57">
        <f t="shared" si="186"/>
        <v>0</v>
      </c>
      <c r="C1624" s="57">
        <f t="shared" si="187"/>
        <v>0</v>
      </c>
      <c r="D1624" s="57">
        <f t="shared" si="188"/>
        <v>0</v>
      </c>
      <c r="E1624" s="57">
        <f t="shared" si="189"/>
        <v>0</v>
      </c>
      <c r="F1624" s="57">
        <f t="shared" si="190"/>
        <v>0</v>
      </c>
      <c r="G1624" s="57">
        <f t="shared" si="191"/>
        <v>0</v>
      </c>
      <c r="H1624" s="68">
        <v>2025</v>
      </c>
      <c r="I1624" s="68" t="s">
        <v>40</v>
      </c>
      <c r="J1624" s="68" t="s">
        <v>76</v>
      </c>
      <c r="K1624" s="68">
        <v>1.5194999999999999</v>
      </c>
      <c r="L1624" s="68">
        <v>3</v>
      </c>
    </row>
    <row r="1625" spans="1:12" x14ac:dyDescent="0.25">
      <c r="A1625" s="53" t="str">
        <f t="shared" si="185"/>
        <v>2025AprSwiss Franc</v>
      </c>
      <c r="B1625" s="57">
        <f t="shared" si="186"/>
        <v>0</v>
      </c>
      <c r="C1625" s="57">
        <f t="shared" si="187"/>
        <v>0</v>
      </c>
      <c r="D1625" s="57">
        <f t="shared" si="188"/>
        <v>0</v>
      </c>
      <c r="E1625" s="57">
        <f t="shared" si="189"/>
        <v>0</v>
      </c>
      <c r="F1625" s="57">
        <f t="shared" si="190"/>
        <v>0</v>
      </c>
      <c r="G1625" s="57">
        <f t="shared" si="191"/>
        <v>0</v>
      </c>
      <c r="H1625" s="68">
        <v>2025</v>
      </c>
      <c r="I1625" s="68" t="s">
        <v>44</v>
      </c>
      <c r="J1625" s="68" t="s">
        <v>76</v>
      </c>
      <c r="K1625" s="68">
        <v>1.5871000000000002</v>
      </c>
      <c r="L1625" s="68">
        <v>4</v>
      </c>
    </row>
    <row r="1626" spans="1:12" x14ac:dyDescent="0.25">
      <c r="A1626" s="53" t="str">
        <f t="shared" si="185"/>
        <v>2025MaySwiss Franc</v>
      </c>
      <c r="B1626" s="57">
        <f t="shared" si="186"/>
        <v>0</v>
      </c>
      <c r="C1626" s="57">
        <f t="shared" si="187"/>
        <v>0</v>
      </c>
      <c r="D1626" s="57">
        <f t="shared" si="188"/>
        <v>0</v>
      </c>
      <c r="E1626" s="57">
        <f t="shared" si="189"/>
        <v>0</v>
      </c>
      <c r="F1626" s="57">
        <f t="shared" si="190"/>
        <v>0</v>
      </c>
      <c r="G1626" s="57">
        <f t="shared" si="191"/>
        <v>0</v>
      </c>
      <c r="H1626" s="68">
        <v>2025</v>
      </c>
      <c r="I1626" s="68" t="s">
        <v>48</v>
      </c>
      <c r="J1626" s="68" t="s">
        <v>76</v>
      </c>
      <c r="K1626" s="68">
        <v>1.5655000000000001</v>
      </c>
      <c r="L1626" s="68">
        <v>5</v>
      </c>
    </row>
    <row r="1627" spans="1:12" x14ac:dyDescent="0.25">
      <c r="A1627" s="53" t="str">
        <f t="shared" si="185"/>
        <v>2025JunSwiss Franc</v>
      </c>
      <c r="B1627" s="57">
        <f t="shared" si="186"/>
        <v>0</v>
      </c>
      <c r="C1627" s="57">
        <f t="shared" si="187"/>
        <v>0</v>
      </c>
      <c r="D1627" s="57">
        <f t="shared" si="188"/>
        <v>0</v>
      </c>
      <c r="E1627" s="57">
        <f t="shared" si="189"/>
        <v>0</v>
      </c>
      <c r="F1627" s="57">
        <f t="shared" si="190"/>
        <v>0</v>
      </c>
      <c r="G1627" s="57">
        <f t="shared" si="191"/>
        <v>0</v>
      </c>
      <c r="H1627" s="68">
        <v>2025</v>
      </c>
      <c r="I1627" s="68" t="s">
        <v>52</v>
      </c>
      <c r="J1627" s="68" t="s">
        <v>76</v>
      </c>
      <c r="K1627" s="68">
        <v>1.5961000000000001</v>
      </c>
      <c r="L1627" s="68">
        <v>6</v>
      </c>
    </row>
    <row r="1628" spans="1:12" x14ac:dyDescent="0.25">
      <c r="A1628" s="53" t="str">
        <f t="shared" si="185"/>
        <v>2025JulSwiss Franc</v>
      </c>
      <c r="B1628" s="57">
        <f t="shared" si="186"/>
        <v>0</v>
      </c>
      <c r="C1628" s="57">
        <f t="shared" si="187"/>
        <v>0</v>
      </c>
      <c r="D1628" s="57">
        <f t="shared" si="188"/>
        <v>0</v>
      </c>
      <c r="E1628" s="57">
        <f t="shared" si="189"/>
        <v>0</v>
      </c>
      <c r="F1628" s="57">
        <f t="shared" si="190"/>
        <v>0</v>
      </c>
      <c r="G1628" s="57">
        <f t="shared" si="191"/>
        <v>0</v>
      </c>
      <c r="H1628" s="68">
        <v>2025</v>
      </c>
      <c r="I1628" s="68" t="s">
        <v>56</v>
      </c>
      <c r="J1628" s="68" t="s">
        <v>76</v>
      </c>
      <c r="K1628" s="68">
        <v>1.5915999999999999</v>
      </c>
      <c r="L1628" s="68">
        <v>7</v>
      </c>
    </row>
    <row r="1629" spans="1:12" x14ac:dyDescent="0.25">
      <c r="A1629" s="53" t="str">
        <f t="shared" si="185"/>
        <v>2025AugSwiss Franc</v>
      </c>
      <c r="B1629" s="57">
        <f t="shared" si="186"/>
        <v>0</v>
      </c>
      <c r="C1629" s="57">
        <f t="shared" si="187"/>
        <v>0</v>
      </c>
      <c r="D1629" s="57">
        <f t="shared" si="188"/>
        <v>0</v>
      </c>
      <c r="E1629" s="57">
        <f t="shared" si="189"/>
        <v>0</v>
      </c>
      <c r="F1629" s="57">
        <f t="shared" si="190"/>
        <v>0</v>
      </c>
      <c r="G1629" s="57">
        <f t="shared" si="191"/>
        <v>0</v>
      </c>
      <c r="H1629" s="68">
        <v>2025</v>
      </c>
      <c r="I1629" s="68" t="s">
        <v>58</v>
      </c>
      <c r="J1629" s="68" t="s">
        <v>76</v>
      </c>
      <c r="K1629" s="68">
        <v>1.5991</v>
      </c>
      <c r="L1629" s="68">
        <v>8</v>
      </c>
    </row>
    <row r="1630" spans="1:12" x14ac:dyDescent="0.25">
      <c r="A1630" s="53" t="str">
        <f t="shared" si="185"/>
        <v>2025SepSwiss Franc</v>
      </c>
      <c r="B1630" s="57">
        <f t="shared" si="186"/>
        <v>0</v>
      </c>
      <c r="C1630" s="57">
        <f t="shared" si="187"/>
        <v>0</v>
      </c>
      <c r="D1630" s="57">
        <f t="shared" si="188"/>
        <v>0</v>
      </c>
      <c r="E1630" s="57">
        <f t="shared" si="189"/>
        <v>0</v>
      </c>
      <c r="F1630" s="57">
        <f t="shared" si="190"/>
        <v>0</v>
      </c>
      <c r="G1630" s="57">
        <f t="shared" si="191"/>
        <v>0</v>
      </c>
      <c r="H1630" s="68">
        <v>2025</v>
      </c>
      <c r="I1630" s="68" t="s">
        <v>60</v>
      </c>
      <c r="J1630" s="68" t="s">
        <v>76</v>
      </c>
      <c r="K1630" s="68">
        <v>1.6194999999999999</v>
      </c>
      <c r="L1630" s="68">
        <v>9</v>
      </c>
    </row>
    <row r="1631" spans="1:12" x14ac:dyDescent="0.25">
      <c r="A1631" s="53" t="str">
        <f t="shared" si="185"/>
        <v>2025OctSwiss Franc</v>
      </c>
      <c r="B1631" s="57">
        <f t="shared" si="186"/>
        <v>0</v>
      </c>
      <c r="C1631" s="57">
        <f t="shared" si="187"/>
        <v>0</v>
      </c>
      <c r="D1631" s="57">
        <f t="shared" si="188"/>
        <v>0</v>
      </c>
      <c r="E1631" s="57">
        <f t="shared" si="189"/>
        <v>0</v>
      </c>
      <c r="F1631" s="57">
        <f t="shared" si="190"/>
        <v>0</v>
      </c>
      <c r="G1631" s="57">
        <f t="shared" si="191"/>
        <v>0</v>
      </c>
      <c r="H1631" s="68">
        <v>2025</v>
      </c>
      <c r="I1631" s="68" t="s">
        <v>62</v>
      </c>
      <c r="J1631" s="68" t="s">
        <v>76</v>
      </c>
      <c r="K1631" s="68">
        <v>1.6211000000000002</v>
      </c>
      <c r="L1631" s="68">
        <v>10</v>
      </c>
    </row>
    <row r="1632" spans="1:12" x14ac:dyDescent="0.25">
      <c r="A1632" s="53" t="str">
        <f t="shared" si="185"/>
        <v>2025NovSwiss Franc</v>
      </c>
      <c r="B1632" s="57">
        <f t="shared" si="186"/>
        <v>0</v>
      </c>
      <c r="C1632" s="57">
        <f t="shared" si="187"/>
        <v>0</v>
      </c>
      <c r="D1632" s="57">
        <f t="shared" si="188"/>
        <v>0</v>
      </c>
      <c r="E1632" s="57">
        <f t="shared" si="189"/>
        <v>0</v>
      </c>
      <c r="F1632" s="57">
        <f t="shared" si="190"/>
        <v>0</v>
      </c>
      <c r="G1632" s="57">
        <f t="shared" si="191"/>
        <v>0</v>
      </c>
      <c r="H1632" s="68">
        <v>2025</v>
      </c>
      <c r="I1632" s="68" t="s">
        <v>65</v>
      </c>
      <c r="J1632" s="68" t="s">
        <v>76</v>
      </c>
      <c r="K1632" s="68">
        <v>1.6108000000000002</v>
      </c>
      <c r="L1632" s="68">
        <v>11</v>
      </c>
    </row>
    <row r="1633" spans="1:12" x14ac:dyDescent="0.25">
      <c r="A1633" s="53" t="str">
        <f t="shared" si="185"/>
        <v>2025DecSwiss Franc</v>
      </c>
      <c r="B1633" s="57">
        <f t="shared" si="186"/>
        <v>0</v>
      </c>
      <c r="C1633" s="57">
        <f t="shared" si="187"/>
        <v>0</v>
      </c>
      <c r="D1633" s="57">
        <f t="shared" si="188"/>
        <v>0</v>
      </c>
      <c r="E1633" s="57">
        <f t="shared" si="189"/>
        <v>0</v>
      </c>
      <c r="F1633" s="57">
        <f t="shared" si="190"/>
        <v>0</v>
      </c>
      <c r="G1633" s="57">
        <f t="shared" si="191"/>
        <v>0</v>
      </c>
      <c r="H1633" s="68">
        <v>2025</v>
      </c>
      <c r="I1633" s="68" t="s">
        <v>11</v>
      </c>
      <c r="J1633" s="68" t="s">
        <v>76</v>
      </c>
      <c r="K1633" s="68">
        <v>1.6209</v>
      </c>
      <c r="L1633" s="68">
        <v>12</v>
      </c>
    </row>
    <row r="1634" spans="1:12" x14ac:dyDescent="0.25">
      <c r="A1634" s="53" t="str">
        <f t="shared" si="185"/>
        <v>2018JanThai Baht</v>
      </c>
      <c r="B1634" s="57">
        <f t="shared" si="186"/>
        <v>0</v>
      </c>
      <c r="C1634" s="57">
        <f t="shared" si="187"/>
        <v>0</v>
      </c>
      <c r="D1634" s="57">
        <f t="shared" si="188"/>
        <v>0</v>
      </c>
      <c r="E1634" s="57">
        <f t="shared" si="189"/>
        <v>0</v>
      </c>
      <c r="F1634" s="57">
        <f t="shared" si="190"/>
        <v>0</v>
      </c>
      <c r="G1634" s="57">
        <f t="shared" si="191"/>
        <v>0</v>
      </c>
      <c r="H1634" s="68">
        <v>2018</v>
      </c>
      <c r="I1634" s="68" t="s">
        <v>8</v>
      </c>
      <c r="J1634" s="68" t="s">
        <v>78</v>
      </c>
      <c r="K1634" s="68">
        <v>4.1757999999999997E-2</v>
      </c>
      <c r="L1634" s="68">
        <v>1</v>
      </c>
    </row>
    <row r="1635" spans="1:12" x14ac:dyDescent="0.25">
      <c r="A1635" s="53" t="str">
        <f t="shared" si="185"/>
        <v>2018FebThai Baht</v>
      </c>
      <c r="B1635" s="57">
        <f t="shared" si="186"/>
        <v>0</v>
      </c>
      <c r="C1635" s="57">
        <f t="shared" si="187"/>
        <v>0</v>
      </c>
      <c r="D1635" s="57">
        <f t="shared" si="188"/>
        <v>0</v>
      </c>
      <c r="E1635" s="57">
        <f t="shared" si="189"/>
        <v>0</v>
      </c>
      <c r="F1635" s="57">
        <f t="shared" si="190"/>
        <v>0</v>
      </c>
      <c r="G1635" s="57">
        <f t="shared" si="191"/>
        <v>0</v>
      </c>
      <c r="H1635" s="68">
        <v>2018</v>
      </c>
      <c r="I1635" s="68" t="s">
        <v>36</v>
      </c>
      <c r="J1635" s="68" t="s">
        <v>78</v>
      </c>
      <c r="K1635" s="68">
        <v>4.2129E-2</v>
      </c>
      <c r="L1635" s="68">
        <v>2</v>
      </c>
    </row>
    <row r="1636" spans="1:12" x14ac:dyDescent="0.25">
      <c r="A1636" s="53" t="str">
        <f t="shared" si="185"/>
        <v>2018MarThai Baht</v>
      </c>
      <c r="B1636" s="57">
        <f t="shared" si="186"/>
        <v>0</v>
      </c>
      <c r="C1636" s="57">
        <f t="shared" si="187"/>
        <v>0</v>
      </c>
      <c r="D1636" s="57">
        <f t="shared" si="188"/>
        <v>0</v>
      </c>
      <c r="E1636" s="57">
        <f t="shared" si="189"/>
        <v>0</v>
      </c>
      <c r="F1636" s="57">
        <f t="shared" si="190"/>
        <v>0</v>
      </c>
      <c r="G1636" s="57">
        <f t="shared" si="191"/>
        <v>0</v>
      </c>
      <c r="H1636" s="68">
        <v>2018</v>
      </c>
      <c r="I1636" s="68" t="s">
        <v>40</v>
      </c>
      <c r="J1636" s="68" t="s">
        <v>78</v>
      </c>
      <c r="K1636" s="68">
        <v>4.2000000000000003E-2</v>
      </c>
      <c r="L1636" s="68">
        <v>3</v>
      </c>
    </row>
    <row r="1637" spans="1:12" x14ac:dyDescent="0.25">
      <c r="A1637" s="53" t="str">
        <f t="shared" si="185"/>
        <v>2018AprThai Baht</v>
      </c>
      <c r="B1637" s="57">
        <f t="shared" si="186"/>
        <v>0</v>
      </c>
      <c r="C1637" s="57">
        <f t="shared" si="187"/>
        <v>0</v>
      </c>
      <c r="D1637" s="57">
        <f t="shared" si="188"/>
        <v>0</v>
      </c>
      <c r="E1637" s="57">
        <f t="shared" si="189"/>
        <v>0</v>
      </c>
      <c r="F1637" s="57">
        <f t="shared" si="190"/>
        <v>0</v>
      </c>
      <c r="G1637" s="57">
        <f t="shared" si="191"/>
        <v>0</v>
      </c>
      <c r="H1637" s="68">
        <v>2018</v>
      </c>
      <c r="I1637" s="68" t="s">
        <v>44</v>
      </c>
      <c r="J1637" s="68" t="s">
        <v>78</v>
      </c>
      <c r="K1637" s="68">
        <v>4.1999000000000002E-2</v>
      </c>
      <c r="L1637" s="68">
        <v>4</v>
      </c>
    </row>
    <row r="1638" spans="1:12" x14ac:dyDescent="0.25">
      <c r="A1638" s="53" t="str">
        <f t="shared" si="185"/>
        <v>2018MayThai Baht</v>
      </c>
      <c r="B1638" s="57">
        <f t="shared" si="186"/>
        <v>0</v>
      </c>
      <c r="C1638" s="57">
        <f t="shared" si="187"/>
        <v>0</v>
      </c>
      <c r="D1638" s="57">
        <f t="shared" si="188"/>
        <v>0</v>
      </c>
      <c r="E1638" s="57">
        <f t="shared" si="189"/>
        <v>0</v>
      </c>
      <c r="F1638" s="57">
        <f t="shared" si="190"/>
        <v>0</v>
      </c>
      <c r="G1638" s="57">
        <f t="shared" si="191"/>
        <v>0</v>
      </c>
      <c r="H1638" s="68">
        <v>2018</v>
      </c>
      <c r="I1638" s="68" t="s">
        <v>48</v>
      </c>
      <c r="J1638" s="68" t="s">
        <v>78</v>
      </c>
      <c r="K1638" s="68">
        <v>4.1829999999999999E-2</v>
      </c>
      <c r="L1638" s="68">
        <v>5</v>
      </c>
    </row>
    <row r="1639" spans="1:12" x14ac:dyDescent="0.25">
      <c r="A1639" s="53" t="str">
        <f t="shared" si="185"/>
        <v>2018JunThai Baht</v>
      </c>
      <c r="B1639" s="57">
        <f t="shared" si="186"/>
        <v>0</v>
      </c>
      <c r="C1639" s="57">
        <f t="shared" si="187"/>
        <v>0</v>
      </c>
      <c r="D1639" s="57">
        <f t="shared" si="188"/>
        <v>0</v>
      </c>
      <c r="E1639" s="57">
        <f t="shared" si="189"/>
        <v>0</v>
      </c>
      <c r="F1639" s="57">
        <f t="shared" si="190"/>
        <v>0</v>
      </c>
      <c r="G1639" s="57">
        <f t="shared" si="191"/>
        <v>0</v>
      </c>
      <c r="H1639" s="68">
        <v>2018</v>
      </c>
      <c r="I1639" s="68" t="s">
        <v>52</v>
      </c>
      <c r="J1639" s="68" t="s">
        <v>78</v>
      </c>
      <c r="K1639" s="68">
        <v>4.1163999999999999E-2</v>
      </c>
      <c r="L1639" s="68">
        <v>6</v>
      </c>
    </row>
    <row r="1640" spans="1:12" x14ac:dyDescent="0.25">
      <c r="A1640" s="53" t="str">
        <f t="shared" si="185"/>
        <v>2018JulThai Baht</v>
      </c>
      <c r="B1640" s="57">
        <f t="shared" si="186"/>
        <v>0</v>
      </c>
      <c r="C1640" s="57">
        <f t="shared" si="187"/>
        <v>0</v>
      </c>
      <c r="D1640" s="57">
        <f t="shared" si="188"/>
        <v>0</v>
      </c>
      <c r="E1640" s="57">
        <f t="shared" si="189"/>
        <v>0</v>
      </c>
      <c r="F1640" s="57">
        <f t="shared" si="190"/>
        <v>0</v>
      </c>
      <c r="G1640" s="57">
        <f t="shared" si="191"/>
        <v>0</v>
      </c>
      <c r="H1640" s="68">
        <v>2018</v>
      </c>
      <c r="I1640" s="68" t="s">
        <v>56</v>
      </c>
      <c r="J1640" s="68" t="s">
        <v>78</v>
      </c>
      <c r="K1640" s="68">
        <v>4.0890000000000003E-2</v>
      </c>
      <c r="L1640" s="68">
        <v>7</v>
      </c>
    </row>
    <row r="1641" spans="1:12" x14ac:dyDescent="0.25">
      <c r="A1641" s="53" t="str">
        <f t="shared" si="185"/>
        <v>2018AugThai Baht</v>
      </c>
      <c r="B1641" s="57">
        <f t="shared" si="186"/>
        <v>0</v>
      </c>
      <c r="C1641" s="57">
        <f t="shared" si="187"/>
        <v>0</v>
      </c>
      <c r="D1641" s="57">
        <f t="shared" si="188"/>
        <v>0</v>
      </c>
      <c r="E1641" s="57">
        <f t="shared" si="189"/>
        <v>0</v>
      </c>
      <c r="F1641" s="57">
        <f t="shared" si="190"/>
        <v>0</v>
      </c>
      <c r="G1641" s="57">
        <f t="shared" si="191"/>
        <v>0</v>
      </c>
      <c r="H1641" s="68">
        <v>2018</v>
      </c>
      <c r="I1641" s="68" t="s">
        <v>58</v>
      </c>
      <c r="J1641" s="68" t="s">
        <v>78</v>
      </c>
      <c r="K1641" s="68">
        <v>4.1775E-2</v>
      </c>
      <c r="L1641" s="68">
        <v>8</v>
      </c>
    </row>
    <row r="1642" spans="1:12" x14ac:dyDescent="0.25">
      <c r="A1642" s="53" t="str">
        <f t="shared" ref="A1642:A1705" si="192">CONCATENATE(H1642,I1642,J1642)</f>
        <v>2018SepThai Baht</v>
      </c>
      <c r="B1642" s="57">
        <f t="shared" ref="B1642:B1705" si="193">IF($N$8=A1642,1,0)</f>
        <v>0</v>
      </c>
      <c r="C1642" s="57">
        <f t="shared" ref="C1642:C1705" si="194">IF(A1642=$N$10,1,0)</f>
        <v>0</v>
      </c>
      <c r="D1642" s="57">
        <f t="shared" ref="D1642:D1705" si="195">SUM(B1642:C1642)</f>
        <v>0</v>
      </c>
      <c r="E1642" s="57">
        <f t="shared" ref="E1642:E1705" si="196">IF(SUM(D1642,E1641)=1,1,0)</f>
        <v>0</v>
      </c>
      <c r="F1642" s="57">
        <f t="shared" ref="F1642:F1705" si="197">MAX(D1642:E1642)</f>
        <v>0</v>
      </c>
      <c r="G1642" s="57">
        <f t="shared" ref="G1642:G1705" si="198">IF(AND(F1642=1,F1641=1),G1641+F1642,F1642)</f>
        <v>0</v>
      </c>
      <c r="H1642" s="68">
        <v>2018</v>
      </c>
      <c r="I1642" s="68" t="s">
        <v>60</v>
      </c>
      <c r="J1642" s="68" t="s">
        <v>78</v>
      </c>
      <c r="K1642" s="68">
        <v>4.2244999999999998E-2</v>
      </c>
      <c r="L1642" s="68">
        <v>9</v>
      </c>
    </row>
    <row r="1643" spans="1:12" x14ac:dyDescent="0.25">
      <c r="A1643" s="53" t="str">
        <f t="shared" si="192"/>
        <v>2018OctThai Baht</v>
      </c>
      <c r="B1643" s="57">
        <f t="shared" si="193"/>
        <v>0</v>
      </c>
      <c r="C1643" s="57">
        <f t="shared" si="194"/>
        <v>0</v>
      </c>
      <c r="D1643" s="57">
        <f t="shared" si="195"/>
        <v>0</v>
      </c>
      <c r="E1643" s="57">
        <f t="shared" si="196"/>
        <v>0</v>
      </c>
      <c r="F1643" s="57">
        <f t="shared" si="197"/>
        <v>0</v>
      </c>
      <c r="G1643" s="57">
        <f t="shared" si="198"/>
        <v>0</v>
      </c>
      <c r="H1643" s="68">
        <v>2018</v>
      </c>
      <c r="I1643" s="68" t="s">
        <v>62</v>
      </c>
      <c r="J1643" s="68" t="s">
        <v>78</v>
      </c>
      <c r="K1643" s="68">
        <v>4.1685E-2</v>
      </c>
      <c r="L1643" s="68">
        <v>10</v>
      </c>
    </row>
    <row r="1644" spans="1:12" x14ac:dyDescent="0.25">
      <c r="A1644" s="53" t="str">
        <f t="shared" si="192"/>
        <v>2018NovThai Baht</v>
      </c>
      <c r="B1644" s="57">
        <f t="shared" si="193"/>
        <v>0</v>
      </c>
      <c r="C1644" s="57">
        <f t="shared" si="194"/>
        <v>0</v>
      </c>
      <c r="D1644" s="57">
        <f t="shared" si="195"/>
        <v>0</v>
      </c>
      <c r="E1644" s="57">
        <f t="shared" si="196"/>
        <v>0</v>
      </c>
      <c r="F1644" s="57">
        <f t="shared" si="197"/>
        <v>0</v>
      </c>
      <c r="G1644" s="57">
        <f t="shared" si="198"/>
        <v>0</v>
      </c>
      <c r="H1644" s="68">
        <v>2018</v>
      </c>
      <c r="I1644" s="68" t="s">
        <v>65</v>
      </c>
      <c r="J1644" s="68" t="s">
        <v>78</v>
      </c>
      <c r="K1644" s="68">
        <v>4.1657E-2</v>
      </c>
      <c r="L1644" s="68">
        <v>11</v>
      </c>
    </row>
    <row r="1645" spans="1:12" x14ac:dyDescent="0.25">
      <c r="A1645" s="53" t="str">
        <f t="shared" si="192"/>
        <v>2018DecThai Baht</v>
      </c>
      <c r="B1645" s="57">
        <f t="shared" si="193"/>
        <v>0</v>
      </c>
      <c r="C1645" s="57">
        <f t="shared" si="194"/>
        <v>0</v>
      </c>
      <c r="D1645" s="57">
        <f t="shared" si="195"/>
        <v>0</v>
      </c>
      <c r="E1645" s="57">
        <f t="shared" si="196"/>
        <v>0</v>
      </c>
      <c r="F1645" s="57">
        <f t="shared" si="197"/>
        <v>0</v>
      </c>
      <c r="G1645" s="57">
        <f t="shared" si="198"/>
        <v>0</v>
      </c>
      <c r="H1645" s="68">
        <v>2018</v>
      </c>
      <c r="I1645" s="68" t="s">
        <v>11</v>
      </c>
      <c r="J1645" s="68" t="s">
        <v>78</v>
      </c>
      <c r="K1645" s="68">
        <v>4.1966000000000003E-2</v>
      </c>
      <c r="L1645" s="68">
        <v>12</v>
      </c>
    </row>
    <row r="1646" spans="1:12" x14ac:dyDescent="0.25">
      <c r="A1646" s="53" t="str">
        <f t="shared" si="192"/>
        <v>2019JanThai Baht</v>
      </c>
      <c r="B1646" s="57">
        <f t="shared" si="193"/>
        <v>0</v>
      </c>
      <c r="C1646" s="57">
        <f t="shared" si="194"/>
        <v>0</v>
      </c>
      <c r="D1646" s="57">
        <f t="shared" si="195"/>
        <v>0</v>
      </c>
      <c r="E1646" s="57">
        <f t="shared" si="196"/>
        <v>0</v>
      </c>
      <c r="F1646" s="57">
        <f t="shared" si="197"/>
        <v>0</v>
      </c>
      <c r="G1646" s="57">
        <f t="shared" si="198"/>
        <v>0</v>
      </c>
      <c r="H1646" s="68">
        <v>2019</v>
      </c>
      <c r="I1646" s="68" t="s">
        <v>8</v>
      </c>
      <c r="J1646" s="68" t="s">
        <v>78</v>
      </c>
      <c r="K1646" s="68">
        <v>4.3099999999999999E-2</v>
      </c>
      <c r="L1646" s="68">
        <v>1</v>
      </c>
    </row>
    <row r="1647" spans="1:12" x14ac:dyDescent="0.25">
      <c r="A1647" s="53" t="str">
        <f t="shared" si="192"/>
        <v>2019FebThai Baht</v>
      </c>
      <c r="B1647" s="57">
        <f t="shared" si="193"/>
        <v>0</v>
      </c>
      <c r="C1647" s="57">
        <f t="shared" si="194"/>
        <v>0</v>
      </c>
      <c r="D1647" s="57">
        <f t="shared" si="195"/>
        <v>0</v>
      </c>
      <c r="E1647" s="57">
        <f t="shared" si="196"/>
        <v>0</v>
      </c>
      <c r="F1647" s="57">
        <f t="shared" si="197"/>
        <v>0</v>
      </c>
      <c r="G1647" s="57">
        <f t="shared" si="198"/>
        <v>0</v>
      </c>
      <c r="H1647" s="68">
        <v>2019</v>
      </c>
      <c r="I1647" s="68" t="s">
        <v>36</v>
      </c>
      <c r="J1647" s="68" t="s">
        <v>78</v>
      </c>
      <c r="K1647" s="68">
        <v>4.2862999999999998E-2</v>
      </c>
      <c r="L1647" s="68">
        <v>2</v>
      </c>
    </row>
    <row r="1648" spans="1:12" x14ac:dyDescent="0.25">
      <c r="A1648" s="53" t="str">
        <f t="shared" si="192"/>
        <v>2019MarThai Baht</v>
      </c>
      <c r="B1648" s="57">
        <f t="shared" si="193"/>
        <v>0</v>
      </c>
      <c r="C1648" s="57">
        <f t="shared" si="194"/>
        <v>0</v>
      </c>
      <c r="D1648" s="57">
        <f t="shared" si="195"/>
        <v>0</v>
      </c>
      <c r="E1648" s="57">
        <f t="shared" si="196"/>
        <v>0</v>
      </c>
      <c r="F1648" s="57">
        <f t="shared" si="197"/>
        <v>0</v>
      </c>
      <c r="G1648" s="57">
        <f t="shared" si="198"/>
        <v>0</v>
      </c>
      <c r="H1648" s="68">
        <v>2019</v>
      </c>
      <c r="I1648" s="68" t="s">
        <v>40</v>
      </c>
      <c r="J1648" s="68" t="s">
        <v>78</v>
      </c>
      <c r="K1648" s="68">
        <v>4.2610000000000002E-2</v>
      </c>
      <c r="L1648" s="68">
        <v>3</v>
      </c>
    </row>
    <row r="1649" spans="1:12" x14ac:dyDescent="0.25">
      <c r="A1649" s="53" t="str">
        <f t="shared" si="192"/>
        <v>2019AprThai Baht</v>
      </c>
      <c r="B1649" s="57">
        <f t="shared" si="193"/>
        <v>0</v>
      </c>
      <c r="C1649" s="57">
        <f t="shared" si="194"/>
        <v>0</v>
      </c>
      <c r="D1649" s="57">
        <f t="shared" si="195"/>
        <v>0</v>
      </c>
      <c r="E1649" s="57">
        <f t="shared" si="196"/>
        <v>0</v>
      </c>
      <c r="F1649" s="57">
        <f t="shared" si="197"/>
        <v>0</v>
      </c>
      <c r="G1649" s="57">
        <f t="shared" si="198"/>
        <v>0</v>
      </c>
      <c r="H1649" s="68">
        <v>2019</v>
      </c>
      <c r="I1649" s="68" t="s">
        <v>44</v>
      </c>
      <c r="J1649" s="68" t="s">
        <v>78</v>
      </c>
      <c r="K1649" s="68">
        <v>4.2668999999999999E-2</v>
      </c>
      <c r="L1649" s="68">
        <v>4</v>
      </c>
    </row>
    <row r="1650" spans="1:12" x14ac:dyDescent="0.25">
      <c r="A1650" s="53" t="str">
        <f t="shared" si="192"/>
        <v>2019MayThai Baht</v>
      </c>
      <c r="B1650" s="57">
        <f t="shared" si="193"/>
        <v>0</v>
      </c>
      <c r="C1650" s="57">
        <f t="shared" si="194"/>
        <v>0</v>
      </c>
      <c r="D1650" s="57">
        <f t="shared" si="195"/>
        <v>0</v>
      </c>
      <c r="E1650" s="57">
        <f t="shared" si="196"/>
        <v>0</v>
      </c>
      <c r="F1650" s="57">
        <f t="shared" si="197"/>
        <v>0</v>
      </c>
      <c r="G1650" s="57">
        <f t="shared" si="198"/>
        <v>0</v>
      </c>
      <c r="H1650" s="68">
        <v>2019</v>
      </c>
      <c r="I1650" s="68" t="s">
        <v>48</v>
      </c>
      <c r="J1650" s="68" t="s">
        <v>78</v>
      </c>
      <c r="K1650" s="68">
        <v>4.3402999999999997E-2</v>
      </c>
      <c r="L1650" s="68">
        <v>5</v>
      </c>
    </row>
    <row r="1651" spans="1:12" x14ac:dyDescent="0.25">
      <c r="A1651" s="53" t="str">
        <f t="shared" si="192"/>
        <v>2019JunThai Baht</v>
      </c>
      <c r="B1651" s="57">
        <f t="shared" si="193"/>
        <v>0</v>
      </c>
      <c r="C1651" s="57">
        <f t="shared" si="194"/>
        <v>0</v>
      </c>
      <c r="D1651" s="57">
        <f t="shared" si="195"/>
        <v>0</v>
      </c>
      <c r="E1651" s="57">
        <f t="shared" si="196"/>
        <v>0</v>
      </c>
      <c r="F1651" s="57">
        <f t="shared" si="197"/>
        <v>0</v>
      </c>
      <c r="G1651" s="57">
        <f t="shared" si="198"/>
        <v>0</v>
      </c>
      <c r="H1651" s="68">
        <v>2019</v>
      </c>
      <c r="I1651" s="68" t="s">
        <v>52</v>
      </c>
      <c r="J1651" s="68" t="s">
        <v>78</v>
      </c>
      <c r="K1651" s="68">
        <v>4.4006999999999998E-2</v>
      </c>
      <c r="L1651" s="68">
        <v>6</v>
      </c>
    </row>
    <row r="1652" spans="1:12" x14ac:dyDescent="0.25">
      <c r="A1652" s="53" t="str">
        <f t="shared" si="192"/>
        <v>2019JulThai Baht</v>
      </c>
      <c r="B1652" s="57">
        <f t="shared" si="193"/>
        <v>0</v>
      </c>
      <c r="C1652" s="57">
        <f t="shared" si="194"/>
        <v>0</v>
      </c>
      <c r="D1652" s="57">
        <f t="shared" si="195"/>
        <v>0</v>
      </c>
      <c r="E1652" s="57">
        <f t="shared" si="196"/>
        <v>0</v>
      </c>
      <c r="F1652" s="57">
        <f t="shared" si="197"/>
        <v>0</v>
      </c>
      <c r="G1652" s="57">
        <f t="shared" si="198"/>
        <v>0</v>
      </c>
      <c r="H1652" s="68">
        <v>2019</v>
      </c>
      <c r="I1652" s="68" t="s">
        <v>56</v>
      </c>
      <c r="J1652" s="68" t="s">
        <v>78</v>
      </c>
      <c r="K1652" s="68">
        <v>4.4482999999999995E-2</v>
      </c>
      <c r="L1652" s="68">
        <v>7</v>
      </c>
    </row>
    <row r="1653" spans="1:12" x14ac:dyDescent="0.25">
      <c r="A1653" s="53" t="str">
        <f t="shared" si="192"/>
        <v>2019AugThai Baht</v>
      </c>
      <c r="B1653" s="57">
        <f t="shared" si="193"/>
        <v>0</v>
      </c>
      <c r="C1653" s="57">
        <f t="shared" si="194"/>
        <v>0</v>
      </c>
      <c r="D1653" s="57">
        <f t="shared" si="195"/>
        <v>0</v>
      </c>
      <c r="E1653" s="57">
        <f t="shared" si="196"/>
        <v>0</v>
      </c>
      <c r="F1653" s="57">
        <f t="shared" si="197"/>
        <v>0</v>
      </c>
      <c r="G1653" s="57">
        <f t="shared" si="198"/>
        <v>0</v>
      </c>
      <c r="H1653" s="68">
        <v>2019</v>
      </c>
      <c r="I1653" s="68" t="s">
        <v>58</v>
      </c>
      <c r="J1653" s="68" t="s">
        <v>78</v>
      </c>
      <c r="K1653" s="68">
        <v>4.5301000000000001E-2</v>
      </c>
      <c r="L1653" s="68">
        <v>8</v>
      </c>
    </row>
    <row r="1654" spans="1:12" x14ac:dyDescent="0.25">
      <c r="A1654" s="53" t="str">
        <f t="shared" si="192"/>
        <v>2019SepThai Baht</v>
      </c>
      <c r="B1654" s="57">
        <f t="shared" si="193"/>
        <v>0</v>
      </c>
      <c r="C1654" s="57">
        <f t="shared" si="194"/>
        <v>0</v>
      </c>
      <c r="D1654" s="57">
        <f t="shared" si="195"/>
        <v>0</v>
      </c>
      <c r="E1654" s="57">
        <f t="shared" si="196"/>
        <v>0</v>
      </c>
      <c r="F1654" s="57">
        <f t="shared" si="197"/>
        <v>0</v>
      </c>
      <c r="G1654" s="57">
        <f t="shared" si="198"/>
        <v>0</v>
      </c>
      <c r="H1654" s="68">
        <v>2019</v>
      </c>
      <c r="I1654" s="68" t="s">
        <v>60</v>
      </c>
      <c r="J1654" s="68" t="s">
        <v>78</v>
      </c>
      <c r="K1654" s="68">
        <v>4.5191999999999996E-2</v>
      </c>
      <c r="L1654" s="68">
        <v>9</v>
      </c>
    </row>
    <row r="1655" spans="1:12" x14ac:dyDescent="0.25">
      <c r="A1655" s="53" t="str">
        <f t="shared" si="192"/>
        <v>2019OctThai Baht</v>
      </c>
      <c r="B1655" s="57">
        <f t="shared" si="193"/>
        <v>0</v>
      </c>
      <c r="C1655" s="57">
        <f t="shared" si="194"/>
        <v>0</v>
      </c>
      <c r="D1655" s="57">
        <f t="shared" si="195"/>
        <v>0</v>
      </c>
      <c r="E1655" s="57">
        <f t="shared" si="196"/>
        <v>0</v>
      </c>
      <c r="F1655" s="57">
        <f t="shared" si="197"/>
        <v>0</v>
      </c>
      <c r="G1655" s="57">
        <f t="shared" si="198"/>
        <v>0</v>
      </c>
      <c r="H1655" s="68">
        <v>2019</v>
      </c>
      <c r="I1655" s="68" t="s">
        <v>62</v>
      </c>
      <c r="J1655" s="68" t="s">
        <v>78</v>
      </c>
      <c r="K1655" s="68">
        <v>4.5057E-2</v>
      </c>
      <c r="L1655" s="68">
        <v>10</v>
      </c>
    </row>
    <row r="1656" spans="1:12" x14ac:dyDescent="0.25">
      <c r="A1656" s="53" t="str">
        <f t="shared" si="192"/>
        <v>2019NovThai Baht</v>
      </c>
      <c r="B1656" s="57">
        <f t="shared" si="193"/>
        <v>0</v>
      </c>
      <c r="C1656" s="57">
        <f t="shared" si="194"/>
        <v>0</v>
      </c>
      <c r="D1656" s="57">
        <f t="shared" si="195"/>
        <v>0</v>
      </c>
      <c r="E1656" s="57">
        <f t="shared" si="196"/>
        <v>0</v>
      </c>
      <c r="F1656" s="57">
        <f t="shared" si="197"/>
        <v>0</v>
      </c>
      <c r="G1656" s="57">
        <f t="shared" si="198"/>
        <v>0</v>
      </c>
      <c r="H1656" s="68">
        <v>2019</v>
      </c>
      <c r="I1656" s="68" t="s">
        <v>65</v>
      </c>
      <c r="J1656" s="68" t="s">
        <v>78</v>
      </c>
      <c r="K1656" s="68">
        <v>4.5178999999999997E-2</v>
      </c>
      <c r="L1656" s="68">
        <v>11</v>
      </c>
    </row>
    <row r="1657" spans="1:12" x14ac:dyDescent="0.25">
      <c r="A1657" s="53" t="str">
        <f t="shared" si="192"/>
        <v>2019DecThai Baht</v>
      </c>
      <c r="B1657" s="57">
        <f t="shared" si="193"/>
        <v>0</v>
      </c>
      <c r="C1657" s="57">
        <f t="shared" si="194"/>
        <v>0</v>
      </c>
      <c r="D1657" s="57">
        <f t="shared" si="195"/>
        <v>0</v>
      </c>
      <c r="E1657" s="57">
        <f t="shared" si="196"/>
        <v>0</v>
      </c>
      <c r="F1657" s="57">
        <f t="shared" si="197"/>
        <v>0</v>
      </c>
      <c r="G1657" s="57">
        <f t="shared" si="198"/>
        <v>0</v>
      </c>
      <c r="H1657" s="68">
        <v>2019</v>
      </c>
      <c r="I1657" s="68" t="s">
        <v>11</v>
      </c>
      <c r="J1657" s="68" t="s">
        <v>78</v>
      </c>
      <c r="K1657" s="68">
        <v>4.5124999999999998E-2</v>
      </c>
      <c r="L1657" s="68">
        <v>12</v>
      </c>
    </row>
    <row r="1658" spans="1:12" x14ac:dyDescent="0.25">
      <c r="A1658" s="53" t="str">
        <f t="shared" si="192"/>
        <v>2020JanThai Baht</v>
      </c>
      <c r="B1658" s="57">
        <f t="shared" si="193"/>
        <v>0</v>
      </c>
      <c r="C1658" s="57">
        <f t="shared" si="194"/>
        <v>0</v>
      </c>
      <c r="D1658" s="57">
        <f t="shared" si="195"/>
        <v>0</v>
      </c>
      <c r="E1658" s="57">
        <f t="shared" si="196"/>
        <v>0</v>
      </c>
      <c r="F1658" s="57">
        <f t="shared" si="197"/>
        <v>0</v>
      </c>
      <c r="G1658" s="57">
        <f t="shared" si="198"/>
        <v>0</v>
      </c>
      <c r="H1658" s="68">
        <v>2020</v>
      </c>
      <c r="I1658" s="68" t="s">
        <v>8</v>
      </c>
      <c r="J1658" s="68" t="s">
        <v>78</v>
      </c>
      <c r="K1658" s="68">
        <v>4.3727999999999996E-2</v>
      </c>
      <c r="L1658" s="68">
        <v>1</v>
      </c>
    </row>
    <row r="1659" spans="1:12" x14ac:dyDescent="0.25">
      <c r="A1659" s="53" t="str">
        <f t="shared" si="192"/>
        <v>2020FebThai Baht</v>
      </c>
      <c r="B1659" s="57">
        <f t="shared" si="193"/>
        <v>0</v>
      </c>
      <c r="C1659" s="57">
        <f t="shared" si="194"/>
        <v>0</v>
      </c>
      <c r="D1659" s="57">
        <f t="shared" si="195"/>
        <v>0</v>
      </c>
      <c r="E1659" s="57">
        <f t="shared" si="196"/>
        <v>0</v>
      </c>
      <c r="F1659" s="57">
        <f t="shared" si="197"/>
        <v>0</v>
      </c>
      <c r="G1659" s="57">
        <f t="shared" si="198"/>
        <v>0</v>
      </c>
      <c r="H1659" s="68">
        <v>2020</v>
      </c>
      <c r="I1659" s="68" t="s">
        <v>36</v>
      </c>
      <c r="J1659" s="68" t="s">
        <v>78</v>
      </c>
      <c r="K1659" s="68">
        <v>4.4166999999999998E-2</v>
      </c>
      <c r="L1659" s="68">
        <v>2</v>
      </c>
    </row>
    <row r="1660" spans="1:12" x14ac:dyDescent="0.25">
      <c r="A1660" s="53" t="str">
        <f t="shared" si="192"/>
        <v>2020MarThai Baht</v>
      </c>
      <c r="B1660" s="57">
        <f t="shared" si="193"/>
        <v>0</v>
      </c>
      <c r="C1660" s="57">
        <f t="shared" si="194"/>
        <v>0</v>
      </c>
      <c r="D1660" s="57">
        <f t="shared" si="195"/>
        <v>0</v>
      </c>
      <c r="E1660" s="57">
        <f t="shared" si="196"/>
        <v>0</v>
      </c>
      <c r="F1660" s="57">
        <f t="shared" si="197"/>
        <v>0</v>
      </c>
      <c r="G1660" s="57">
        <f t="shared" si="198"/>
        <v>0</v>
      </c>
      <c r="H1660" s="68">
        <v>2020</v>
      </c>
      <c r="I1660" s="68" t="s">
        <v>40</v>
      </c>
      <c r="J1660" s="68" t="s">
        <v>78</v>
      </c>
      <c r="K1660" s="68">
        <v>4.3614E-2</v>
      </c>
      <c r="L1660" s="68">
        <v>3</v>
      </c>
    </row>
    <row r="1661" spans="1:12" x14ac:dyDescent="0.25">
      <c r="A1661" s="53" t="str">
        <f t="shared" si="192"/>
        <v>2020AprThai Baht</v>
      </c>
      <c r="B1661" s="57">
        <f t="shared" si="193"/>
        <v>0</v>
      </c>
      <c r="C1661" s="57">
        <f t="shared" si="194"/>
        <v>0</v>
      </c>
      <c r="D1661" s="57">
        <f t="shared" si="195"/>
        <v>0</v>
      </c>
      <c r="E1661" s="57">
        <f t="shared" si="196"/>
        <v>0</v>
      </c>
      <c r="F1661" s="57">
        <f t="shared" si="197"/>
        <v>0</v>
      </c>
      <c r="G1661" s="57">
        <f t="shared" si="198"/>
        <v>0</v>
      </c>
      <c r="H1661" s="68">
        <v>2020</v>
      </c>
      <c r="I1661" s="68" t="s">
        <v>44</v>
      </c>
      <c r="J1661" s="68" t="s">
        <v>78</v>
      </c>
      <c r="K1661" s="68">
        <v>4.3611000000000004E-2</v>
      </c>
      <c r="L1661" s="68">
        <v>4</v>
      </c>
    </row>
    <row r="1662" spans="1:12" x14ac:dyDescent="0.25">
      <c r="A1662" s="53" t="str">
        <f t="shared" si="192"/>
        <v>2020MayThai Baht</v>
      </c>
      <c r="B1662" s="57">
        <f t="shared" si="193"/>
        <v>0</v>
      </c>
      <c r="C1662" s="57">
        <f t="shared" si="194"/>
        <v>0</v>
      </c>
      <c r="D1662" s="57">
        <f t="shared" si="195"/>
        <v>0</v>
      </c>
      <c r="E1662" s="57">
        <f t="shared" si="196"/>
        <v>0</v>
      </c>
      <c r="F1662" s="57">
        <f t="shared" si="197"/>
        <v>0</v>
      </c>
      <c r="G1662" s="57">
        <f t="shared" si="198"/>
        <v>0</v>
      </c>
      <c r="H1662" s="68">
        <v>2020</v>
      </c>
      <c r="I1662" s="68" t="s">
        <v>48</v>
      </c>
      <c r="J1662" s="68" t="s">
        <v>78</v>
      </c>
      <c r="K1662" s="68">
        <v>4.4425999999999993E-2</v>
      </c>
      <c r="L1662" s="68">
        <v>5</v>
      </c>
    </row>
    <row r="1663" spans="1:12" x14ac:dyDescent="0.25">
      <c r="A1663" s="53" t="str">
        <f t="shared" si="192"/>
        <v>2020JunThai Baht</v>
      </c>
      <c r="B1663" s="57">
        <f t="shared" si="193"/>
        <v>0</v>
      </c>
      <c r="C1663" s="57">
        <f t="shared" si="194"/>
        <v>0</v>
      </c>
      <c r="D1663" s="57">
        <f t="shared" si="195"/>
        <v>0</v>
      </c>
      <c r="E1663" s="57">
        <f t="shared" si="196"/>
        <v>0</v>
      </c>
      <c r="F1663" s="57">
        <f t="shared" si="197"/>
        <v>0</v>
      </c>
      <c r="G1663" s="57">
        <f t="shared" si="198"/>
        <v>0</v>
      </c>
      <c r="H1663" s="68">
        <v>2020</v>
      </c>
      <c r="I1663" s="68" t="s">
        <v>52</v>
      </c>
      <c r="J1663" s="68" t="s">
        <v>78</v>
      </c>
      <c r="K1663" s="68">
        <v>4.5107999999999995E-2</v>
      </c>
      <c r="L1663" s="68">
        <v>6</v>
      </c>
    </row>
    <row r="1664" spans="1:12" x14ac:dyDescent="0.25">
      <c r="A1664" s="53" t="str">
        <f t="shared" si="192"/>
        <v>2020JulThai Baht</v>
      </c>
      <c r="B1664" s="57">
        <f t="shared" si="193"/>
        <v>0</v>
      </c>
      <c r="C1664" s="57">
        <f t="shared" si="194"/>
        <v>0</v>
      </c>
      <c r="D1664" s="57">
        <f t="shared" si="195"/>
        <v>0</v>
      </c>
      <c r="E1664" s="57">
        <f t="shared" si="196"/>
        <v>0</v>
      </c>
      <c r="F1664" s="57">
        <f t="shared" si="197"/>
        <v>0</v>
      </c>
      <c r="G1664" s="57">
        <f t="shared" si="198"/>
        <v>0</v>
      </c>
      <c r="H1664" s="68">
        <v>2020</v>
      </c>
      <c r="I1664" s="68" t="s">
        <v>56</v>
      </c>
      <c r="J1664" s="68" t="s">
        <v>78</v>
      </c>
      <c r="K1664" s="68">
        <v>4.3822E-2</v>
      </c>
      <c r="L1664" s="68">
        <v>7</v>
      </c>
    </row>
    <row r="1665" spans="1:12" x14ac:dyDescent="0.25">
      <c r="A1665" s="53" t="str">
        <f t="shared" si="192"/>
        <v>2020AugThai Baht</v>
      </c>
      <c r="B1665" s="57">
        <f t="shared" si="193"/>
        <v>0</v>
      </c>
      <c r="C1665" s="57">
        <f t="shared" si="194"/>
        <v>0</v>
      </c>
      <c r="D1665" s="57">
        <f t="shared" si="195"/>
        <v>0</v>
      </c>
      <c r="E1665" s="57">
        <f t="shared" si="196"/>
        <v>0</v>
      </c>
      <c r="F1665" s="57">
        <f t="shared" si="197"/>
        <v>0</v>
      </c>
      <c r="G1665" s="57">
        <f t="shared" si="198"/>
        <v>0</v>
      </c>
      <c r="H1665" s="68">
        <v>2020</v>
      </c>
      <c r="I1665" s="68" t="s">
        <v>58</v>
      </c>
      <c r="J1665" s="68" t="s">
        <v>78</v>
      </c>
      <c r="K1665" s="68">
        <v>4.3768000000000001E-2</v>
      </c>
      <c r="L1665" s="68">
        <v>8</v>
      </c>
    </row>
    <row r="1666" spans="1:12" x14ac:dyDescent="0.25">
      <c r="A1666" s="53" t="str">
        <f t="shared" si="192"/>
        <v>2020SepThai Baht</v>
      </c>
      <c r="B1666" s="57">
        <f t="shared" si="193"/>
        <v>0</v>
      </c>
      <c r="C1666" s="57">
        <f t="shared" si="194"/>
        <v>0</v>
      </c>
      <c r="D1666" s="57">
        <f t="shared" si="195"/>
        <v>0</v>
      </c>
      <c r="E1666" s="57">
        <f t="shared" si="196"/>
        <v>0</v>
      </c>
      <c r="F1666" s="57">
        <f t="shared" si="197"/>
        <v>0</v>
      </c>
      <c r="G1666" s="57">
        <f t="shared" si="198"/>
        <v>0</v>
      </c>
      <c r="H1666" s="68">
        <v>2020</v>
      </c>
      <c r="I1666" s="68" t="s">
        <v>60</v>
      </c>
      <c r="J1666" s="68" t="s">
        <v>78</v>
      </c>
      <c r="K1666" s="68">
        <v>4.3203999999999999E-2</v>
      </c>
      <c r="L1666" s="68">
        <v>9</v>
      </c>
    </row>
    <row r="1667" spans="1:12" x14ac:dyDescent="0.25">
      <c r="A1667" s="53" t="str">
        <f t="shared" si="192"/>
        <v>2020OctThai Baht</v>
      </c>
      <c r="B1667" s="57">
        <f t="shared" si="193"/>
        <v>0</v>
      </c>
      <c r="C1667" s="57">
        <f t="shared" si="194"/>
        <v>0</v>
      </c>
      <c r="D1667" s="57">
        <f t="shared" si="195"/>
        <v>0</v>
      </c>
      <c r="E1667" s="57">
        <f t="shared" si="196"/>
        <v>0</v>
      </c>
      <c r="F1667" s="57">
        <f t="shared" si="197"/>
        <v>0</v>
      </c>
      <c r="G1667" s="57">
        <f t="shared" si="198"/>
        <v>0</v>
      </c>
      <c r="H1667" s="68">
        <v>2020</v>
      </c>
      <c r="I1667" s="68" t="s">
        <v>62</v>
      </c>
      <c r="J1667" s="68" t="s">
        <v>78</v>
      </c>
      <c r="K1667" s="68">
        <v>4.3727999999999996E-2</v>
      </c>
      <c r="L1667" s="68">
        <v>10</v>
      </c>
    </row>
    <row r="1668" spans="1:12" x14ac:dyDescent="0.25">
      <c r="A1668" s="53" t="str">
        <f t="shared" si="192"/>
        <v>2020NovThai Baht</v>
      </c>
      <c r="B1668" s="57">
        <f t="shared" si="193"/>
        <v>0</v>
      </c>
      <c r="C1668" s="57">
        <f t="shared" si="194"/>
        <v>0</v>
      </c>
      <c r="D1668" s="57">
        <f t="shared" si="195"/>
        <v>0</v>
      </c>
      <c r="E1668" s="57">
        <f t="shared" si="196"/>
        <v>0</v>
      </c>
      <c r="F1668" s="57">
        <f t="shared" si="197"/>
        <v>0</v>
      </c>
      <c r="G1668" s="57">
        <f t="shared" si="198"/>
        <v>0</v>
      </c>
      <c r="H1668" s="68">
        <v>2020</v>
      </c>
      <c r="I1668" s="68" t="s">
        <v>65</v>
      </c>
      <c r="J1668" s="68" t="s">
        <v>78</v>
      </c>
      <c r="K1668" s="68">
        <v>4.4170000000000001E-2</v>
      </c>
      <c r="L1668" s="68">
        <v>11</v>
      </c>
    </row>
    <row r="1669" spans="1:12" x14ac:dyDescent="0.25">
      <c r="A1669" s="53" t="str">
        <f t="shared" si="192"/>
        <v>2020DecThai Baht</v>
      </c>
      <c r="B1669" s="57">
        <f t="shared" si="193"/>
        <v>0</v>
      </c>
      <c r="C1669" s="57">
        <f t="shared" si="194"/>
        <v>0</v>
      </c>
      <c r="D1669" s="57">
        <f t="shared" si="195"/>
        <v>0</v>
      </c>
      <c r="E1669" s="57">
        <f t="shared" si="196"/>
        <v>0</v>
      </c>
      <c r="F1669" s="57">
        <f t="shared" si="197"/>
        <v>0</v>
      </c>
      <c r="G1669" s="57">
        <f t="shared" si="198"/>
        <v>0</v>
      </c>
      <c r="H1669" s="68">
        <v>2020</v>
      </c>
      <c r="I1669" s="68" t="s">
        <v>11</v>
      </c>
      <c r="J1669" s="68" t="s">
        <v>78</v>
      </c>
      <c r="K1669" s="68">
        <v>4.4170999999999995E-2</v>
      </c>
      <c r="L1669" s="68">
        <v>12</v>
      </c>
    </row>
    <row r="1670" spans="1:12" x14ac:dyDescent="0.25">
      <c r="A1670" s="53" t="str">
        <f t="shared" si="192"/>
        <v>2021JanThai Baht</v>
      </c>
      <c r="B1670" s="57">
        <f t="shared" si="193"/>
        <v>0</v>
      </c>
      <c r="C1670" s="57">
        <f t="shared" si="194"/>
        <v>0</v>
      </c>
      <c r="D1670" s="57">
        <f t="shared" si="195"/>
        <v>0</v>
      </c>
      <c r="E1670" s="57">
        <f t="shared" si="196"/>
        <v>0</v>
      </c>
      <c r="F1670" s="57">
        <f t="shared" si="197"/>
        <v>0</v>
      </c>
      <c r="G1670" s="57">
        <f t="shared" si="198"/>
        <v>0</v>
      </c>
      <c r="H1670" s="68">
        <v>2021</v>
      </c>
      <c r="I1670" s="68" t="s">
        <v>8</v>
      </c>
      <c r="J1670" s="68" t="s">
        <v>78</v>
      </c>
      <c r="K1670" s="68">
        <v>4.4404000000000006E-2</v>
      </c>
      <c r="L1670" s="68">
        <v>1</v>
      </c>
    </row>
    <row r="1671" spans="1:12" x14ac:dyDescent="0.25">
      <c r="A1671" s="53" t="str">
        <f t="shared" si="192"/>
        <v>2021FebThai Baht</v>
      </c>
      <c r="B1671" s="57">
        <f t="shared" si="193"/>
        <v>0</v>
      </c>
      <c r="C1671" s="57">
        <f t="shared" si="194"/>
        <v>0</v>
      </c>
      <c r="D1671" s="57">
        <f t="shared" si="195"/>
        <v>0</v>
      </c>
      <c r="E1671" s="57">
        <f t="shared" si="196"/>
        <v>0</v>
      </c>
      <c r="F1671" s="57">
        <f t="shared" si="197"/>
        <v>0</v>
      </c>
      <c r="G1671" s="57">
        <f t="shared" si="198"/>
        <v>0</v>
      </c>
      <c r="H1671" s="68">
        <v>2021</v>
      </c>
      <c r="I1671" s="68" t="s">
        <v>36</v>
      </c>
      <c r="J1671" s="68" t="s">
        <v>78</v>
      </c>
      <c r="K1671" s="68">
        <v>4.3779999999999999E-2</v>
      </c>
      <c r="L1671" s="68">
        <v>2</v>
      </c>
    </row>
    <row r="1672" spans="1:12" x14ac:dyDescent="0.25">
      <c r="A1672" s="53" t="str">
        <f t="shared" si="192"/>
        <v>2021MarThai Baht</v>
      </c>
      <c r="B1672" s="57">
        <f t="shared" si="193"/>
        <v>0</v>
      </c>
      <c r="C1672" s="57">
        <f t="shared" si="194"/>
        <v>0</v>
      </c>
      <c r="D1672" s="57">
        <f t="shared" si="195"/>
        <v>0</v>
      </c>
      <c r="E1672" s="57">
        <f t="shared" si="196"/>
        <v>0</v>
      </c>
      <c r="F1672" s="57">
        <f t="shared" si="197"/>
        <v>0</v>
      </c>
      <c r="G1672" s="57">
        <f t="shared" si="198"/>
        <v>0</v>
      </c>
      <c r="H1672" s="68">
        <v>2021</v>
      </c>
      <c r="I1672" s="68" t="s">
        <v>40</v>
      </c>
      <c r="J1672" s="68" t="s">
        <v>78</v>
      </c>
      <c r="K1672" s="68">
        <v>4.2916999999999997E-2</v>
      </c>
      <c r="L1672" s="68">
        <v>3</v>
      </c>
    </row>
    <row r="1673" spans="1:12" x14ac:dyDescent="0.25">
      <c r="A1673" s="53" t="str">
        <f t="shared" si="192"/>
        <v>2021AprThai Baht</v>
      </c>
      <c r="B1673" s="57">
        <f t="shared" si="193"/>
        <v>0</v>
      </c>
      <c r="C1673" s="57">
        <f t="shared" si="194"/>
        <v>0</v>
      </c>
      <c r="D1673" s="57">
        <f t="shared" si="195"/>
        <v>0</v>
      </c>
      <c r="E1673" s="57">
        <f t="shared" si="196"/>
        <v>0</v>
      </c>
      <c r="F1673" s="57">
        <f t="shared" si="197"/>
        <v>0</v>
      </c>
      <c r="G1673" s="57">
        <f t="shared" si="198"/>
        <v>0</v>
      </c>
      <c r="H1673" s="68">
        <v>2021</v>
      </c>
      <c r="I1673" s="68" t="s">
        <v>44</v>
      </c>
      <c r="J1673" s="68" t="s">
        <v>78</v>
      </c>
      <c r="K1673" s="68">
        <v>4.2522000000000004E-2</v>
      </c>
      <c r="L1673" s="68">
        <v>4</v>
      </c>
    </row>
    <row r="1674" spans="1:12" x14ac:dyDescent="0.25">
      <c r="A1674" s="53" t="str">
        <f t="shared" si="192"/>
        <v>2021MayThai Baht</v>
      </c>
      <c r="B1674" s="57">
        <f t="shared" si="193"/>
        <v>0</v>
      </c>
      <c r="C1674" s="57">
        <f t="shared" si="194"/>
        <v>0</v>
      </c>
      <c r="D1674" s="57">
        <f t="shared" si="195"/>
        <v>0</v>
      </c>
      <c r="E1674" s="57">
        <f t="shared" si="196"/>
        <v>0</v>
      </c>
      <c r="F1674" s="57">
        <f t="shared" si="197"/>
        <v>0</v>
      </c>
      <c r="G1674" s="57">
        <f t="shared" si="198"/>
        <v>0</v>
      </c>
      <c r="H1674" s="68">
        <v>2021</v>
      </c>
      <c r="I1674" s="68" t="s">
        <v>48</v>
      </c>
      <c r="J1674" s="68" t="s">
        <v>78</v>
      </c>
      <c r="K1674" s="68">
        <v>4.2313999999999997E-2</v>
      </c>
      <c r="L1674" s="68">
        <v>5</v>
      </c>
    </row>
    <row r="1675" spans="1:12" x14ac:dyDescent="0.25">
      <c r="A1675" s="53" t="str">
        <f t="shared" si="192"/>
        <v>2021JunThai Baht</v>
      </c>
      <c r="B1675" s="57">
        <f t="shared" si="193"/>
        <v>0</v>
      </c>
      <c r="C1675" s="57">
        <f t="shared" si="194"/>
        <v>0</v>
      </c>
      <c r="D1675" s="57">
        <f t="shared" si="195"/>
        <v>0</v>
      </c>
      <c r="E1675" s="57">
        <f t="shared" si="196"/>
        <v>0</v>
      </c>
      <c r="F1675" s="57">
        <f t="shared" si="197"/>
        <v>0</v>
      </c>
      <c r="G1675" s="57">
        <f t="shared" si="198"/>
        <v>0</v>
      </c>
      <c r="H1675" s="68">
        <v>2021</v>
      </c>
      <c r="I1675" s="68" t="s">
        <v>52</v>
      </c>
      <c r="J1675" s="68" t="s">
        <v>78</v>
      </c>
      <c r="K1675" s="68">
        <v>4.1958000000000002E-2</v>
      </c>
      <c r="L1675" s="68">
        <v>6</v>
      </c>
    </row>
    <row r="1676" spans="1:12" x14ac:dyDescent="0.25">
      <c r="A1676" s="53" t="str">
        <f t="shared" si="192"/>
        <v>2021JulThai Baht</v>
      </c>
      <c r="B1676" s="57">
        <f t="shared" si="193"/>
        <v>0</v>
      </c>
      <c r="C1676" s="57">
        <f t="shared" si="194"/>
        <v>0</v>
      </c>
      <c r="D1676" s="57">
        <f t="shared" si="195"/>
        <v>0</v>
      </c>
      <c r="E1676" s="57">
        <f t="shared" si="196"/>
        <v>0</v>
      </c>
      <c r="F1676" s="57">
        <f t="shared" si="197"/>
        <v>0</v>
      </c>
      <c r="G1676" s="57">
        <f t="shared" si="198"/>
        <v>0</v>
      </c>
      <c r="H1676" s="68">
        <v>2021</v>
      </c>
      <c r="I1676" s="68" t="s">
        <v>56</v>
      </c>
      <c r="J1676" s="68" t="s">
        <v>78</v>
      </c>
      <c r="K1676" s="68">
        <v>4.1159999999999995E-2</v>
      </c>
      <c r="L1676" s="68">
        <v>7</v>
      </c>
    </row>
    <row r="1677" spans="1:12" x14ac:dyDescent="0.25">
      <c r="A1677" s="53" t="str">
        <f t="shared" si="192"/>
        <v>2021AugThai Baht</v>
      </c>
      <c r="B1677" s="57">
        <f t="shared" si="193"/>
        <v>0</v>
      </c>
      <c r="C1677" s="57">
        <f t="shared" si="194"/>
        <v>0</v>
      </c>
      <c r="D1677" s="57">
        <f t="shared" si="195"/>
        <v>0</v>
      </c>
      <c r="E1677" s="57">
        <f t="shared" si="196"/>
        <v>0</v>
      </c>
      <c r="F1677" s="57">
        <f t="shared" si="197"/>
        <v>0</v>
      </c>
      <c r="G1677" s="57">
        <f t="shared" si="198"/>
        <v>0</v>
      </c>
      <c r="H1677" s="68">
        <v>2021</v>
      </c>
      <c r="I1677" s="68" t="s">
        <v>58</v>
      </c>
      <c r="J1677" s="68" t="s">
        <v>78</v>
      </c>
      <c r="K1677" s="68">
        <v>4.1565999999999999E-2</v>
      </c>
      <c r="L1677" s="68">
        <v>8</v>
      </c>
    </row>
    <row r="1678" spans="1:12" x14ac:dyDescent="0.25">
      <c r="A1678" s="53" t="str">
        <f t="shared" si="192"/>
        <v>2021SepThai Baht</v>
      </c>
      <c r="B1678" s="57">
        <f t="shared" si="193"/>
        <v>0</v>
      </c>
      <c r="C1678" s="57">
        <f t="shared" si="194"/>
        <v>0</v>
      </c>
      <c r="D1678" s="57">
        <f t="shared" si="195"/>
        <v>0</v>
      </c>
      <c r="E1678" s="57">
        <f t="shared" si="196"/>
        <v>0</v>
      </c>
      <c r="F1678" s="57">
        <f t="shared" si="197"/>
        <v>0</v>
      </c>
      <c r="G1678" s="57">
        <f t="shared" si="198"/>
        <v>0</v>
      </c>
      <c r="H1678" s="68">
        <v>2021</v>
      </c>
      <c r="I1678" s="68" t="s">
        <v>60</v>
      </c>
      <c r="J1678" s="68" t="s">
        <v>78</v>
      </c>
      <c r="K1678" s="68">
        <v>4.0155000000000003E-2</v>
      </c>
      <c r="L1678" s="68">
        <v>9</v>
      </c>
    </row>
    <row r="1679" spans="1:12" x14ac:dyDescent="0.25">
      <c r="A1679" s="53" t="str">
        <f t="shared" si="192"/>
        <v>2021OctThai Baht</v>
      </c>
      <c r="B1679" s="57">
        <f t="shared" si="193"/>
        <v>0</v>
      </c>
      <c r="C1679" s="57">
        <f t="shared" si="194"/>
        <v>0</v>
      </c>
      <c r="D1679" s="57">
        <f t="shared" si="195"/>
        <v>0</v>
      </c>
      <c r="E1679" s="57">
        <f t="shared" si="196"/>
        <v>0</v>
      </c>
      <c r="F1679" s="57">
        <f t="shared" si="197"/>
        <v>0</v>
      </c>
      <c r="G1679" s="57">
        <f t="shared" si="198"/>
        <v>0</v>
      </c>
      <c r="H1679" s="68">
        <v>2021</v>
      </c>
      <c r="I1679" s="68" t="s">
        <v>62</v>
      </c>
      <c r="J1679" s="68" t="s">
        <v>78</v>
      </c>
      <c r="K1679" s="68">
        <v>4.0510999999999998E-2</v>
      </c>
      <c r="L1679" s="68">
        <v>10</v>
      </c>
    </row>
    <row r="1680" spans="1:12" x14ac:dyDescent="0.25">
      <c r="A1680" s="53" t="str">
        <f t="shared" si="192"/>
        <v>2021NovThai Baht</v>
      </c>
      <c r="B1680" s="57">
        <f t="shared" si="193"/>
        <v>0</v>
      </c>
      <c r="C1680" s="57">
        <f t="shared" si="194"/>
        <v>0</v>
      </c>
      <c r="D1680" s="57">
        <f t="shared" si="195"/>
        <v>0</v>
      </c>
      <c r="E1680" s="57">
        <f t="shared" si="196"/>
        <v>0</v>
      </c>
      <c r="F1680" s="57">
        <f t="shared" si="197"/>
        <v>0</v>
      </c>
      <c r="G1680" s="57">
        <f t="shared" si="198"/>
        <v>0</v>
      </c>
      <c r="H1680" s="68">
        <v>2021</v>
      </c>
      <c r="I1680" s="68" t="s">
        <v>65</v>
      </c>
      <c r="J1680" s="68" t="s">
        <v>78</v>
      </c>
      <c r="K1680" s="68">
        <v>4.0591999999999996E-2</v>
      </c>
      <c r="L1680" s="68">
        <v>11</v>
      </c>
    </row>
    <row r="1681" spans="1:12" x14ac:dyDescent="0.25">
      <c r="A1681" s="53" t="str">
        <f t="shared" si="192"/>
        <v>2021DecThai Baht</v>
      </c>
      <c r="B1681" s="57">
        <f t="shared" si="193"/>
        <v>0</v>
      </c>
      <c r="C1681" s="57">
        <f t="shared" si="194"/>
        <v>0</v>
      </c>
      <c r="D1681" s="57">
        <f t="shared" si="195"/>
        <v>0</v>
      </c>
      <c r="E1681" s="57">
        <f t="shared" si="196"/>
        <v>0</v>
      </c>
      <c r="F1681" s="57">
        <f t="shared" si="197"/>
        <v>0</v>
      </c>
      <c r="G1681" s="57">
        <f t="shared" si="198"/>
        <v>0</v>
      </c>
      <c r="H1681" s="68">
        <v>2021</v>
      </c>
      <c r="I1681" s="68" t="s">
        <v>11</v>
      </c>
      <c r="J1681" s="68" t="s">
        <v>78</v>
      </c>
      <c r="K1681" s="68">
        <v>4.0583999999999995E-2</v>
      </c>
      <c r="L1681" s="68">
        <v>12</v>
      </c>
    </row>
    <row r="1682" spans="1:12" x14ac:dyDescent="0.25">
      <c r="A1682" s="53" t="str">
        <f t="shared" si="192"/>
        <v>2022JanThai Baht</v>
      </c>
      <c r="B1682" s="57">
        <f t="shared" si="193"/>
        <v>0</v>
      </c>
      <c r="C1682" s="57">
        <f t="shared" si="194"/>
        <v>0</v>
      </c>
      <c r="D1682" s="57">
        <f t="shared" si="195"/>
        <v>0</v>
      </c>
      <c r="E1682" s="57">
        <f t="shared" si="196"/>
        <v>0</v>
      </c>
      <c r="F1682" s="57">
        <f t="shared" si="197"/>
        <v>0</v>
      </c>
      <c r="G1682" s="57">
        <f t="shared" si="198"/>
        <v>0</v>
      </c>
      <c r="H1682" s="68">
        <v>2022</v>
      </c>
      <c r="I1682" s="68" t="s">
        <v>8</v>
      </c>
      <c r="J1682" s="68" t="s">
        <v>78</v>
      </c>
      <c r="K1682" s="68">
        <v>4.0534000000000001E-2</v>
      </c>
      <c r="L1682" s="68">
        <v>1</v>
      </c>
    </row>
    <row r="1683" spans="1:12" x14ac:dyDescent="0.25">
      <c r="A1683" s="53" t="str">
        <f t="shared" si="192"/>
        <v>2022FebThai Baht</v>
      </c>
      <c r="B1683" s="57">
        <f t="shared" si="193"/>
        <v>0</v>
      </c>
      <c r="C1683" s="57">
        <f t="shared" si="194"/>
        <v>0</v>
      </c>
      <c r="D1683" s="57">
        <f t="shared" si="195"/>
        <v>0</v>
      </c>
      <c r="E1683" s="57">
        <f t="shared" si="196"/>
        <v>0</v>
      </c>
      <c r="F1683" s="57">
        <f t="shared" si="197"/>
        <v>0</v>
      </c>
      <c r="G1683" s="57">
        <f t="shared" si="198"/>
        <v>0</v>
      </c>
      <c r="H1683" s="68">
        <v>2022</v>
      </c>
      <c r="I1683" s="68" t="s">
        <v>36</v>
      </c>
      <c r="J1683" s="68" t="s">
        <v>78</v>
      </c>
      <c r="K1683" s="68">
        <v>4.1505E-2</v>
      </c>
      <c r="L1683" s="68">
        <v>2</v>
      </c>
    </row>
    <row r="1684" spans="1:12" x14ac:dyDescent="0.25">
      <c r="A1684" s="53" t="str">
        <f t="shared" si="192"/>
        <v>2022MarThai Baht</v>
      </c>
      <c r="B1684" s="57">
        <f t="shared" si="193"/>
        <v>0</v>
      </c>
      <c r="C1684" s="57">
        <f t="shared" si="194"/>
        <v>0</v>
      </c>
      <c r="D1684" s="57">
        <f t="shared" si="195"/>
        <v>0</v>
      </c>
      <c r="E1684" s="57">
        <f t="shared" si="196"/>
        <v>0</v>
      </c>
      <c r="F1684" s="57">
        <f t="shared" si="197"/>
        <v>0</v>
      </c>
      <c r="G1684" s="57">
        <f t="shared" si="198"/>
        <v>0</v>
      </c>
      <c r="H1684" s="68">
        <v>2022</v>
      </c>
      <c r="I1684" s="68" t="s">
        <v>40</v>
      </c>
      <c r="J1684" s="68" t="s">
        <v>78</v>
      </c>
      <c r="K1684" s="68">
        <v>4.0561999999999994E-2</v>
      </c>
      <c r="L1684" s="68">
        <v>3</v>
      </c>
    </row>
    <row r="1685" spans="1:12" x14ac:dyDescent="0.25">
      <c r="A1685" s="53" t="str">
        <f t="shared" si="192"/>
        <v>2022AprThai Baht</v>
      </c>
      <c r="B1685" s="57">
        <f t="shared" si="193"/>
        <v>0</v>
      </c>
      <c r="C1685" s="57">
        <f t="shared" si="194"/>
        <v>0</v>
      </c>
      <c r="D1685" s="57">
        <f t="shared" si="195"/>
        <v>0</v>
      </c>
      <c r="E1685" s="57">
        <f t="shared" si="196"/>
        <v>0</v>
      </c>
      <c r="F1685" s="57">
        <f t="shared" si="197"/>
        <v>0</v>
      </c>
      <c r="G1685" s="57">
        <f t="shared" si="198"/>
        <v>0</v>
      </c>
      <c r="H1685" s="68">
        <v>2022</v>
      </c>
      <c r="I1685" s="68" t="s">
        <v>44</v>
      </c>
      <c r="J1685" s="68" t="s">
        <v>78</v>
      </c>
      <c r="K1685" s="68">
        <v>4.0249E-2</v>
      </c>
      <c r="L1685" s="68">
        <v>4</v>
      </c>
    </row>
    <row r="1686" spans="1:12" x14ac:dyDescent="0.25">
      <c r="A1686" s="53" t="str">
        <f t="shared" si="192"/>
        <v>2022MayThai Baht</v>
      </c>
      <c r="B1686" s="57">
        <f t="shared" si="193"/>
        <v>0</v>
      </c>
      <c r="C1686" s="57">
        <f t="shared" si="194"/>
        <v>0</v>
      </c>
      <c r="D1686" s="57">
        <f t="shared" si="195"/>
        <v>0</v>
      </c>
      <c r="E1686" s="57">
        <f t="shared" si="196"/>
        <v>0</v>
      </c>
      <c r="F1686" s="57">
        <f t="shared" si="197"/>
        <v>0</v>
      </c>
      <c r="G1686" s="57">
        <f t="shared" si="198"/>
        <v>0</v>
      </c>
      <c r="H1686" s="68">
        <v>2022</v>
      </c>
      <c r="I1686" s="68" t="s">
        <v>48</v>
      </c>
      <c r="J1686" s="68" t="s">
        <v>78</v>
      </c>
      <c r="K1686" s="68">
        <v>4.0072000000000003E-2</v>
      </c>
      <c r="L1686" s="68">
        <v>5</v>
      </c>
    </row>
    <row r="1687" spans="1:12" x14ac:dyDescent="0.25">
      <c r="A1687" s="53" t="str">
        <f t="shared" si="192"/>
        <v>2022JunThai Baht</v>
      </c>
      <c r="B1687" s="57">
        <f t="shared" si="193"/>
        <v>0</v>
      </c>
      <c r="C1687" s="57">
        <f t="shared" si="194"/>
        <v>0</v>
      </c>
      <c r="D1687" s="57">
        <f t="shared" si="195"/>
        <v>0</v>
      </c>
      <c r="E1687" s="57">
        <f t="shared" si="196"/>
        <v>0</v>
      </c>
      <c r="F1687" s="57">
        <f t="shared" si="197"/>
        <v>0</v>
      </c>
      <c r="G1687" s="57">
        <f t="shared" si="198"/>
        <v>0</v>
      </c>
      <c r="H1687" s="68">
        <v>2022</v>
      </c>
      <c r="I1687" s="68" t="s">
        <v>52</v>
      </c>
      <c r="J1687" s="68" t="s">
        <v>78</v>
      </c>
      <c r="K1687" s="68">
        <v>3.9410000000000001E-2</v>
      </c>
      <c r="L1687" s="68">
        <v>6</v>
      </c>
    </row>
    <row r="1688" spans="1:12" x14ac:dyDescent="0.25">
      <c r="A1688" s="53" t="str">
        <f t="shared" si="192"/>
        <v>2022JulThai Baht</v>
      </c>
      <c r="B1688" s="57">
        <f t="shared" si="193"/>
        <v>0</v>
      </c>
      <c r="C1688" s="57">
        <f t="shared" si="194"/>
        <v>0</v>
      </c>
      <c r="D1688" s="57">
        <f t="shared" si="195"/>
        <v>0</v>
      </c>
      <c r="E1688" s="57">
        <f t="shared" si="196"/>
        <v>0</v>
      </c>
      <c r="F1688" s="57">
        <f t="shared" si="197"/>
        <v>0</v>
      </c>
      <c r="G1688" s="57">
        <f t="shared" si="198"/>
        <v>0</v>
      </c>
      <c r="H1688" s="68">
        <v>2022</v>
      </c>
      <c r="I1688" s="68" t="s">
        <v>56</v>
      </c>
      <c r="J1688" s="68" t="s">
        <v>78</v>
      </c>
      <c r="K1688" s="68">
        <v>3.7996000000000002E-2</v>
      </c>
      <c r="L1688" s="68">
        <v>7</v>
      </c>
    </row>
    <row r="1689" spans="1:12" x14ac:dyDescent="0.25">
      <c r="A1689" s="53" t="str">
        <f t="shared" si="192"/>
        <v>2022AugThai Baht</v>
      </c>
      <c r="B1689" s="57">
        <f t="shared" si="193"/>
        <v>0</v>
      </c>
      <c r="C1689" s="57">
        <f t="shared" si="194"/>
        <v>0</v>
      </c>
      <c r="D1689" s="57">
        <f t="shared" si="195"/>
        <v>0</v>
      </c>
      <c r="E1689" s="57">
        <f t="shared" si="196"/>
        <v>0</v>
      </c>
      <c r="F1689" s="57">
        <f t="shared" si="197"/>
        <v>0</v>
      </c>
      <c r="G1689" s="57">
        <f t="shared" si="198"/>
        <v>0</v>
      </c>
      <c r="H1689" s="68">
        <v>2022</v>
      </c>
      <c r="I1689" s="68" t="s">
        <v>58</v>
      </c>
      <c r="J1689" s="68" t="s">
        <v>78</v>
      </c>
      <c r="K1689" s="68">
        <v>3.8251E-2</v>
      </c>
      <c r="L1689" s="68">
        <v>8</v>
      </c>
    </row>
    <row r="1690" spans="1:12" x14ac:dyDescent="0.25">
      <c r="A1690" s="53" t="str">
        <f t="shared" si="192"/>
        <v>2022SepThai Baht</v>
      </c>
      <c r="B1690" s="57">
        <f t="shared" si="193"/>
        <v>0</v>
      </c>
      <c r="C1690" s="57">
        <f t="shared" si="194"/>
        <v>0</v>
      </c>
      <c r="D1690" s="57">
        <f t="shared" si="195"/>
        <v>0</v>
      </c>
      <c r="E1690" s="57">
        <f t="shared" si="196"/>
        <v>0</v>
      </c>
      <c r="F1690" s="57">
        <f t="shared" si="197"/>
        <v>0</v>
      </c>
      <c r="G1690" s="57">
        <f t="shared" si="198"/>
        <v>0</v>
      </c>
      <c r="H1690" s="68">
        <v>2022</v>
      </c>
      <c r="I1690" s="68" t="s">
        <v>60</v>
      </c>
      <c r="J1690" s="68" t="s">
        <v>78</v>
      </c>
      <c r="K1690" s="68">
        <v>3.7749999999999999E-2</v>
      </c>
      <c r="L1690" s="68">
        <v>9</v>
      </c>
    </row>
    <row r="1691" spans="1:12" x14ac:dyDescent="0.25">
      <c r="A1691" s="53" t="str">
        <f t="shared" si="192"/>
        <v>2022OctThai Baht</v>
      </c>
      <c r="B1691" s="57">
        <f t="shared" si="193"/>
        <v>0</v>
      </c>
      <c r="C1691" s="57">
        <f t="shared" si="194"/>
        <v>0</v>
      </c>
      <c r="D1691" s="57">
        <f t="shared" si="195"/>
        <v>0</v>
      </c>
      <c r="E1691" s="57">
        <f t="shared" si="196"/>
        <v>0</v>
      </c>
      <c r="F1691" s="57">
        <f t="shared" si="197"/>
        <v>0</v>
      </c>
      <c r="G1691" s="57">
        <f t="shared" si="198"/>
        <v>0</v>
      </c>
      <c r="H1691" s="68">
        <v>2022</v>
      </c>
      <c r="I1691" s="68" t="s">
        <v>62</v>
      </c>
      <c r="J1691" s="68" t="s">
        <v>78</v>
      </c>
      <c r="K1691" s="68">
        <v>3.7151999999999998E-2</v>
      </c>
      <c r="L1691" s="68">
        <v>10</v>
      </c>
    </row>
    <row r="1692" spans="1:12" x14ac:dyDescent="0.25">
      <c r="A1692" s="53" t="str">
        <f t="shared" si="192"/>
        <v>2022NovThai Baht</v>
      </c>
      <c r="B1692" s="57">
        <f t="shared" si="193"/>
        <v>0</v>
      </c>
      <c r="C1692" s="57">
        <f t="shared" si="194"/>
        <v>0</v>
      </c>
      <c r="D1692" s="57">
        <f t="shared" si="195"/>
        <v>0</v>
      </c>
      <c r="E1692" s="57">
        <f t="shared" si="196"/>
        <v>0</v>
      </c>
      <c r="F1692" s="57">
        <f t="shared" si="197"/>
        <v>0</v>
      </c>
      <c r="G1692" s="57">
        <f t="shared" si="198"/>
        <v>0</v>
      </c>
      <c r="H1692" s="68">
        <v>2022</v>
      </c>
      <c r="I1692" s="68" t="s">
        <v>65</v>
      </c>
      <c r="J1692" s="68" t="s">
        <v>78</v>
      </c>
      <c r="K1692" s="68">
        <v>3.8800000000000001E-2</v>
      </c>
      <c r="L1692" s="68">
        <v>11</v>
      </c>
    </row>
    <row r="1693" spans="1:12" x14ac:dyDescent="0.25">
      <c r="A1693" s="53" t="str">
        <f t="shared" si="192"/>
        <v>2022DecThai Baht</v>
      </c>
      <c r="B1693" s="57">
        <f t="shared" si="193"/>
        <v>0</v>
      </c>
      <c r="C1693" s="57">
        <f t="shared" si="194"/>
        <v>0</v>
      </c>
      <c r="D1693" s="57">
        <f t="shared" si="195"/>
        <v>0</v>
      </c>
      <c r="E1693" s="57">
        <f t="shared" si="196"/>
        <v>0</v>
      </c>
      <c r="F1693" s="57">
        <f t="shared" si="197"/>
        <v>0</v>
      </c>
      <c r="G1693" s="57">
        <f t="shared" si="198"/>
        <v>0</v>
      </c>
      <c r="H1693" s="68">
        <v>2022</v>
      </c>
      <c r="I1693" s="68" t="s">
        <v>11</v>
      </c>
      <c r="J1693" s="68" t="s">
        <v>78</v>
      </c>
      <c r="K1693" s="68">
        <v>3.8934000000000003E-2</v>
      </c>
      <c r="L1693" s="68">
        <v>12</v>
      </c>
    </row>
    <row r="1694" spans="1:12" x14ac:dyDescent="0.25">
      <c r="A1694" s="53" t="str">
        <f t="shared" si="192"/>
        <v>2023JanThai Baht</v>
      </c>
      <c r="B1694" s="57">
        <f t="shared" si="193"/>
        <v>0</v>
      </c>
      <c r="C1694" s="57">
        <f t="shared" si="194"/>
        <v>0</v>
      </c>
      <c r="D1694" s="57">
        <f t="shared" si="195"/>
        <v>0</v>
      </c>
      <c r="E1694" s="57">
        <f t="shared" si="196"/>
        <v>0</v>
      </c>
      <c r="F1694" s="57">
        <f t="shared" si="197"/>
        <v>0</v>
      </c>
      <c r="G1694" s="57">
        <f t="shared" si="198"/>
        <v>0</v>
      </c>
      <c r="H1694" s="68">
        <v>2023</v>
      </c>
      <c r="I1694" s="68" t="s">
        <v>8</v>
      </c>
      <c r="J1694" s="68" t="s">
        <v>78</v>
      </c>
      <c r="K1694" s="68">
        <v>4.0121000000000004E-2</v>
      </c>
      <c r="L1694" s="68">
        <v>1</v>
      </c>
    </row>
    <row r="1695" spans="1:12" x14ac:dyDescent="0.25">
      <c r="A1695" s="53" t="str">
        <f t="shared" si="192"/>
        <v>2023FebThai Baht</v>
      </c>
      <c r="B1695" s="57">
        <f t="shared" si="193"/>
        <v>0</v>
      </c>
      <c r="C1695" s="57">
        <f t="shared" si="194"/>
        <v>0</v>
      </c>
      <c r="D1695" s="57">
        <f t="shared" si="195"/>
        <v>0</v>
      </c>
      <c r="E1695" s="57">
        <f t="shared" si="196"/>
        <v>0</v>
      </c>
      <c r="F1695" s="57">
        <f t="shared" si="197"/>
        <v>0</v>
      </c>
      <c r="G1695" s="57">
        <f t="shared" si="198"/>
        <v>0</v>
      </c>
      <c r="H1695" s="68">
        <v>2023</v>
      </c>
      <c r="I1695" s="68" t="s">
        <v>36</v>
      </c>
      <c r="J1695" s="68" t="s">
        <v>78</v>
      </c>
      <c r="K1695" s="68">
        <v>3.8447000000000002E-2</v>
      </c>
      <c r="L1695" s="68">
        <v>2</v>
      </c>
    </row>
    <row r="1696" spans="1:12" x14ac:dyDescent="0.25">
      <c r="A1696" s="53" t="str">
        <f t="shared" si="192"/>
        <v>2023MarThai Baht</v>
      </c>
      <c r="B1696" s="57">
        <f t="shared" si="193"/>
        <v>0</v>
      </c>
      <c r="C1696" s="57">
        <f t="shared" si="194"/>
        <v>0</v>
      </c>
      <c r="D1696" s="57">
        <f t="shared" si="195"/>
        <v>0</v>
      </c>
      <c r="E1696" s="57">
        <f t="shared" si="196"/>
        <v>0</v>
      </c>
      <c r="F1696" s="57">
        <f t="shared" si="197"/>
        <v>0</v>
      </c>
      <c r="G1696" s="57">
        <f t="shared" si="198"/>
        <v>0</v>
      </c>
      <c r="H1696" s="68">
        <v>2023</v>
      </c>
      <c r="I1696" s="68" t="s">
        <v>40</v>
      </c>
      <c r="J1696" s="68" t="s">
        <v>78</v>
      </c>
      <c r="K1696" s="68">
        <v>3.8913000000000003E-2</v>
      </c>
      <c r="L1696" s="68">
        <v>3</v>
      </c>
    </row>
    <row r="1697" spans="1:12" x14ac:dyDescent="0.25">
      <c r="A1697" s="53" t="str">
        <f t="shared" si="192"/>
        <v>2023AprThai Baht</v>
      </c>
      <c r="B1697" s="57">
        <f t="shared" si="193"/>
        <v>0</v>
      </c>
      <c r="C1697" s="57">
        <f t="shared" si="194"/>
        <v>0</v>
      </c>
      <c r="D1697" s="57">
        <f t="shared" si="195"/>
        <v>0</v>
      </c>
      <c r="E1697" s="57">
        <f t="shared" si="196"/>
        <v>0</v>
      </c>
      <c r="F1697" s="57">
        <f t="shared" si="197"/>
        <v>0</v>
      </c>
      <c r="G1697" s="57">
        <f t="shared" si="198"/>
        <v>0</v>
      </c>
      <c r="H1697" s="68">
        <v>2023</v>
      </c>
      <c r="I1697" s="68" t="s">
        <v>44</v>
      </c>
      <c r="J1697" s="68" t="s">
        <v>78</v>
      </c>
      <c r="K1697" s="68">
        <v>3.9101999999999998E-2</v>
      </c>
      <c r="L1697" s="68">
        <v>4</v>
      </c>
    </row>
    <row r="1698" spans="1:12" x14ac:dyDescent="0.25">
      <c r="A1698" s="53" t="str">
        <f t="shared" si="192"/>
        <v>2023MayThai Baht</v>
      </c>
      <c r="B1698" s="57">
        <f t="shared" si="193"/>
        <v>0</v>
      </c>
      <c r="C1698" s="57">
        <f t="shared" si="194"/>
        <v>0</v>
      </c>
      <c r="D1698" s="57">
        <f t="shared" si="195"/>
        <v>0</v>
      </c>
      <c r="E1698" s="57">
        <f t="shared" si="196"/>
        <v>0</v>
      </c>
      <c r="F1698" s="57">
        <f t="shared" si="197"/>
        <v>0</v>
      </c>
      <c r="G1698" s="57">
        <f t="shared" si="198"/>
        <v>0</v>
      </c>
      <c r="H1698" s="68">
        <v>2023</v>
      </c>
      <c r="I1698" s="68" t="s">
        <v>48</v>
      </c>
      <c r="J1698" s="68" t="s">
        <v>78</v>
      </c>
      <c r="K1698" s="68">
        <v>3.8970999999999999E-2</v>
      </c>
      <c r="L1698" s="68">
        <v>5</v>
      </c>
    </row>
    <row r="1699" spans="1:12" x14ac:dyDescent="0.25">
      <c r="A1699" s="53" t="str">
        <f t="shared" si="192"/>
        <v>2023JunThai Baht</v>
      </c>
      <c r="B1699" s="57">
        <f t="shared" si="193"/>
        <v>0</v>
      </c>
      <c r="C1699" s="57">
        <f t="shared" si="194"/>
        <v>0</v>
      </c>
      <c r="D1699" s="57">
        <f t="shared" si="195"/>
        <v>0</v>
      </c>
      <c r="E1699" s="57">
        <f t="shared" si="196"/>
        <v>0</v>
      </c>
      <c r="F1699" s="57">
        <f t="shared" si="197"/>
        <v>0</v>
      </c>
      <c r="G1699" s="57">
        <f t="shared" si="198"/>
        <v>0</v>
      </c>
      <c r="H1699" s="68">
        <v>2023</v>
      </c>
      <c r="I1699" s="68" t="s">
        <v>52</v>
      </c>
      <c r="J1699" s="68" t="s">
        <v>78</v>
      </c>
      <c r="K1699" s="68">
        <v>3.8027000000000005E-2</v>
      </c>
      <c r="L1699" s="68">
        <v>6</v>
      </c>
    </row>
    <row r="1700" spans="1:12" x14ac:dyDescent="0.25">
      <c r="A1700" s="53" t="str">
        <f t="shared" si="192"/>
        <v>2023JulThai Baht</v>
      </c>
      <c r="B1700" s="57">
        <f t="shared" si="193"/>
        <v>0</v>
      </c>
      <c r="C1700" s="57">
        <f t="shared" si="194"/>
        <v>0</v>
      </c>
      <c r="D1700" s="57">
        <f t="shared" si="195"/>
        <v>0</v>
      </c>
      <c r="E1700" s="57">
        <f t="shared" si="196"/>
        <v>0</v>
      </c>
      <c r="F1700" s="57">
        <f t="shared" si="197"/>
        <v>0</v>
      </c>
      <c r="G1700" s="57">
        <f t="shared" si="198"/>
        <v>0</v>
      </c>
      <c r="H1700" s="68">
        <v>2023</v>
      </c>
      <c r="I1700" s="68" t="s">
        <v>56</v>
      </c>
      <c r="J1700" s="68" t="s">
        <v>78</v>
      </c>
      <c r="K1700" s="68">
        <v>3.8837999999999998E-2</v>
      </c>
      <c r="L1700" s="68">
        <v>7</v>
      </c>
    </row>
    <row r="1701" spans="1:12" x14ac:dyDescent="0.25">
      <c r="A1701" s="53" t="str">
        <f t="shared" si="192"/>
        <v>2023AugThai Baht</v>
      </c>
      <c r="B1701" s="57">
        <f t="shared" si="193"/>
        <v>0</v>
      </c>
      <c r="C1701" s="57">
        <f t="shared" si="194"/>
        <v>0</v>
      </c>
      <c r="D1701" s="57">
        <f t="shared" si="195"/>
        <v>0</v>
      </c>
      <c r="E1701" s="57">
        <f t="shared" si="196"/>
        <v>0</v>
      </c>
      <c r="F1701" s="57">
        <f t="shared" si="197"/>
        <v>0</v>
      </c>
      <c r="G1701" s="57">
        <f t="shared" si="198"/>
        <v>0</v>
      </c>
      <c r="H1701" s="68">
        <v>2023</v>
      </c>
      <c r="I1701" s="68" t="s">
        <v>58</v>
      </c>
      <c r="J1701" s="68" t="s">
        <v>78</v>
      </c>
      <c r="K1701" s="68">
        <v>3.8616999999999999E-2</v>
      </c>
      <c r="L1701" s="68">
        <v>8</v>
      </c>
    </row>
    <row r="1702" spans="1:12" x14ac:dyDescent="0.25">
      <c r="A1702" s="53" t="str">
        <f t="shared" si="192"/>
        <v>2023SepThai Baht</v>
      </c>
      <c r="B1702" s="57">
        <f t="shared" si="193"/>
        <v>0</v>
      </c>
      <c r="C1702" s="57">
        <f t="shared" si="194"/>
        <v>0</v>
      </c>
      <c r="D1702" s="57">
        <f t="shared" si="195"/>
        <v>0</v>
      </c>
      <c r="E1702" s="57">
        <f t="shared" si="196"/>
        <v>0</v>
      </c>
      <c r="F1702" s="57">
        <f t="shared" si="197"/>
        <v>0</v>
      </c>
      <c r="G1702" s="57">
        <f t="shared" si="198"/>
        <v>0</v>
      </c>
      <c r="H1702" s="68">
        <v>2023</v>
      </c>
      <c r="I1702" s="68" t="s">
        <v>60</v>
      </c>
      <c r="J1702" s="68" t="s">
        <v>78</v>
      </c>
      <c r="K1702" s="68">
        <v>3.7297999999999998E-2</v>
      </c>
      <c r="L1702" s="68">
        <v>9</v>
      </c>
    </row>
    <row r="1703" spans="1:12" x14ac:dyDescent="0.25">
      <c r="A1703" s="53" t="str">
        <f t="shared" si="192"/>
        <v>2023OctThai Baht</v>
      </c>
      <c r="B1703" s="57">
        <f t="shared" si="193"/>
        <v>0</v>
      </c>
      <c r="C1703" s="57">
        <f t="shared" si="194"/>
        <v>0</v>
      </c>
      <c r="D1703" s="57">
        <f t="shared" si="195"/>
        <v>0</v>
      </c>
      <c r="E1703" s="57">
        <f t="shared" si="196"/>
        <v>0</v>
      </c>
      <c r="F1703" s="57">
        <f t="shared" si="197"/>
        <v>0</v>
      </c>
      <c r="G1703" s="57">
        <f t="shared" si="198"/>
        <v>0</v>
      </c>
      <c r="H1703" s="68">
        <v>2023</v>
      </c>
      <c r="I1703" s="68" t="s">
        <v>62</v>
      </c>
      <c r="J1703" s="68" t="s">
        <v>78</v>
      </c>
      <c r="K1703" s="68">
        <v>3.7884000000000001E-2</v>
      </c>
      <c r="L1703" s="68">
        <v>10</v>
      </c>
    </row>
    <row r="1704" spans="1:12" x14ac:dyDescent="0.25">
      <c r="A1704" s="53" t="str">
        <f t="shared" si="192"/>
        <v>2023NovThai Baht</v>
      </c>
      <c r="B1704" s="57">
        <f t="shared" si="193"/>
        <v>0</v>
      </c>
      <c r="C1704" s="57">
        <f t="shared" si="194"/>
        <v>0</v>
      </c>
      <c r="D1704" s="57">
        <f t="shared" si="195"/>
        <v>0</v>
      </c>
      <c r="E1704" s="57">
        <f t="shared" si="196"/>
        <v>0</v>
      </c>
      <c r="F1704" s="57">
        <f t="shared" si="197"/>
        <v>0</v>
      </c>
      <c r="G1704" s="57">
        <f t="shared" si="198"/>
        <v>0</v>
      </c>
      <c r="H1704" s="68">
        <v>2023</v>
      </c>
      <c r="I1704" s="68" t="s">
        <v>65</v>
      </c>
      <c r="J1704" s="68" t="s">
        <v>78</v>
      </c>
      <c r="K1704" s="68">
        <v>3.8158999999999998E-2</v>
      </c>
      <c r="L1704" s="68">
        <v>11</v>
      </c>
    </row>
    <row r="1705" spans="1:12" x14ac:dyDescent="0.25">
      <c r="A1705" s="53" t="str">
        <f t="shared" si="192"/>
        <v>2023DecThai Baht</v>
      </c>
      <c r="B1705" s="57">
        <f t="shared" si="193"/>
        <v>0</v>
      </c>
      <c r="C1705" s="57">
        <f t="shared" si="194"/>
        <v>0</v>
      </c>
      <c r="D1705" s="57">
        <f t="shared" si="195"/>
        <v>0</v>
      </c>
      <c r="E1705" s="57">
        <f t="shared" si="196"/>
        <v>0</v>
      </c>
      <c r="F1705" s="57">
        <f t="shared" si="197"/>
        <v>0</v>
      </c>
      <c r="G1705" s="57">
        <f t="shared" si="198"/>
        <v>0</v>
      </c>
      <c r="H1705" s="68">
        <v>2023</v>
      </c>
      <c r="I1705" s="68" t="s">
        <v>11</v>
      </c>
      <c r="J1705" s="68" t="s">
        <v>78</v>
      </c>
      <c r="K1705" s="68">
        <v>3.8419000000000002E-2</v>
      </c>
      <c r="L1705" s="68">
        <v>12</v>
      </c>
    </row>
    <row r="1706" spans="1:12" x14ac:dyDescent="0.25">
      <c r="A1706" s="53" t="str">
        <f t="shared" ref="A1706:A1723" si="199">CONCATENATE(H1706,I1706,J1706)</f>
        <v>2024JanThai Baht</v>
      </c>
      <c r="B1706" s="57">
        <f t="shared" ref="B1706:B1723" si="200">IF($N$8=A1706,1,0)</f>
        <v>0</v>
      </c>
      <c r="C1706" s="57">
        <f t="shared" ref="C1706:C1723" si="201">IF(A1706=$N$10,1,0)</f>
        <v>0</v>
      </c>
      <c r="D1706" s="57">
        <f t="shared" ref="D1706:D1723" si="202">SUM(B1706:C1706)</f>
        <v>0</v>
      </c>
      <c r="E1706" s="57">
        <f t="shared" ref="E1706:E1723" si="203">IF(SUM(D1706,E1705)=1,1,0)</f>
        <v>0</v>
      </c>
      <c r="F1706" s="57">
        <f t="shared" ref="F1706:F1723" si="204">MAX(D1706:E1706)</f>
        <v>0</v>
      </c>
      <c r="G1706" s="57">
        <f t="shared" ref="G1706:G1723" si="205">IF(AND(F1706=1,F1705=1),G1705+F1706,F1706)</f>
        <v>0</v>
      </c>
      <c r="H1706" s="68">
        <v>2024</v>
      </c>
      <c r="I1706" s="68" t="s">
        <v>8</v>
      </c>
      <c r="J1706" s="68" t="s">
        <v>78</v>
      </c>
      <c r="K1706" s="68">
        <v>3.7823999999999997E-2</v>
      </c>
      <c r="L1706" s="68">
        <v>1</v>
      </c>
    </row>
    <row r="1707" spans="1:12" x14ac:dyDescent="0.25">
      <c r="A1707" s="53" t="str">
        <f t="shared" si="199"/>
        <v>2024FebThai Baht</v>
      </c>
      <c r="B1707" s="57">
        <f t="shared" si="200"/>
        <v>0</v>
      </c>
      <c r="C1707" s="57">
        <f t="shared" si="201"/>
        <v>0</v>
      </c>
      <c r="D1707" s="57">
        <f t="shared" si="202"/>
        <v>0</v>
      </c>
      <c r="E1707" s="57">
        <f t="shared" si="203"/>
        <v>0</v>
      </c>
      <c r="F1707" s="57">
        <f t="shared" si="204"/>
        <v>0</v>
      </c>
      <c r="G1707" s="57">
        <f t="shared" si="205"/>
        <v>0</v>
      </c>
      <c r="H1707" s="68">
        <v>2024</v>
      </c>
      <c r="I1707" s="68" t="s">
        <v>36</v>
      </c>
      <c r="J1707" s="68" t="s">
        <v>78</v>
      </c>
      <c r="K1707" s="68">
        <v>3.7432E-2</v>
      </c>
      <c r="L1707" s="68">
        <v>2</v>
      </c>
    </row>
    <row r="1708" spans="1:12" x14ac:dyDescent="0.25">
      <c r="A1708" s="53" t="str">
        <f t="shared" si="199"/>
        <v>2024MarThai Baht</v>
      </c>
      <c r="B1708" s="57">
        <f t="shared" si="200"/>
        <v>0</v>
      </c>
      <c r="C1708" s="57">
        <f t="shared" si="201"/>
        <v>0</v>
      </c>
      <c r="D1708" s="57">
        <f t="shared" si="202"/>
        <v>0</v>
      </c>
      <c r="E1708" s="57">
        <f t="shared" si="203"/>
        <v>0</v>
      </c>
      <c r="F1708" s="57">
        <f t="shared" si="204"/>
        <v>0</v>
      </c>
      <c r="G1708" s="57">
        <f t="shared" si="205"/>
        <v>0</v>
      </c>
      <c r="H1708" s="68">
        <v>2024</v>
      </c>
      <c r="I1708" s="68" t="s">
        <v>40</v>
      </c>
      <c r="J1708" s="68" t="s">
        <v>78</v>
      </c>
      <c r="K1708" s="68">
        <v>3.7010000000000001E-2</v>
      </c>
      <c r="L1708" s="68">
        <v>3</v>
      </c>
    </row>
    <row r="1709" spans="1:12" x14ac:dyDescent="0.25">
      <c r="A1709" s="53" t="str">
        <f t="shared" si="199"/>
        <v>2024AprThai Baht</v>
      </c>
      <c r="B1709" s="57">
        <f t="shared" si="200"/>
        <v>0</v>
      </c>
      <c r="C1709" s="57">
        <f t="shared" si="201"/>
        <v>0</v>
      </c>
      <c r="D1709" s="57">
        <f t="shared" si="202"/>
        <v>0</v>
      </c>
      <c r="E1709" s="57">
        <f t="shared" si="203"/>
        <v>0</v>
      </c>
      <c r="F1709" s="57">
        <f t="shared" si="204"/>
        <v>0</v>
      </c>
      <c r="G1709" s="57">
        <f t="shared" si="205"/>
        <v>0</v>
      </c>
      <c r="H1709" s="68">
        <v>2024</v>
      </c>
      <c r="I1709" s="68" t="s">
        <v>44</v>
      </c>
      <c r="J1709" s="68" t="s">
        <v>78</v>
      </c>
      <c r="K1709" s="68">
        <v>3.6757999999999999E-2</v>
      </c>
      <c r="L1709" s="68">
        <v>4</v>
      </c>
    </row>
    <row r="1710" spans="1:12" x14ac:dyDescent="0.25">
      <c r="A1710" s="53" t="str">
        <f t="shared" si="199"/>
        <v>2024MayThai Baht</v>
      </c>
      <c r="B1710" s="57">
        <f t="shared" si="200"/>
        <v>0</v>
      </c>
      <c r="C1710" s="57">
        <f t="shared" si="201"/>
        <v>0</v>
      </c>
      <c r="D1710" s="57">
        <f t="shared" si="202"/>
        <v>0</v>
      </c>
      <c r="E1710" s="57">
        <f t="shared" si="203"/>
        <v>0</v>
      </c>
      <c r="F1710" s="57">
        <f t="shared" si="204"/>
        <v>0</v>
      </c>
      <c r="G1710" s="57">
        <f t="shared" si="205"/>
        <v>0</v>
      </c>
      <c r="H1710" s="68">
        <v>2024</v>
      </c>
      <c r="I1710" s="68" t="s">
        <v>48</v>
      </c>
      <c r="J1710" s="68" t="s">
        <v>78</v>
      </c>
      <c r="K1710" s="68">
        <v>3.6767000000000001E-2</v>
      </c>
      <c r="L1710" s="68">
        <v>5</v>
      </c>
    </row>
    <row r="1711" spans="1:12" x14ac:dyDescent="0.25">
      <c r="A1711" s="53" t="str">
        <f t="shared" si="199"/>
        <v>2024JunThai Baht</v>
      </c>
      <c r="B1711" s="57">
        <f t="shared" si="200"/>
        <v>0</v>
      </c>
      <c r="C1711" s="57">
        <f t="shared" si="201"/>
        <v>0</v>
      </c>
      <c r="D1711" s="57">
        <f t="shared" si="202"/>
        <v>0</v>
      </c>
      <c r="E1711" s="57">
        <f t="shared" si="203"/>
        <v>0</v>
      </c>
      <c r="F1711" s="57">
        <f t="shared" si="204"/>
        <v>0</v>
      </c>
      <c r="G1711" s="57">
        <f t="shared" si="205"/>
        <v>0</v>
      </c>
      <c r="H1711" s="68">
        <v>2024</v>
      </c>
      <c r="I1711" s="68" t="s">
        <v>52</v>
      </c>
      <c r="J1711" s="68" t="s">
        <v>78</v>
      </c>
      <c r="K1711" s="68">
        <v>3.6853999999999998E-2</v>
      </c>
      <c r="L1711" s="68">
        <v>6</v>
      </c>
    </row>
    <row r="1712" spans="1:12" x14ac:dyDescent="0.25">
      <c r="A1712" s="53" t="str">
        <f t="shared" si="199"/>
        <v>2024JulThai Baht</v>
      </c>
      <c r="B1712" s="57">
        <f t="shared" si="200"/>
        <v>0</v>
      </c>
      <c r="C1712" s="57">
        <f t="shared" si="201"/>
        <v>0</v>
      </c>
      <c r="D1712" s="57">
        <f t="shared" si="202"/>
        <v>0</v>
      </c>
      <c r="E1712" s="57">
        <f t="shared" si="203"/>
        <v>0</v>
      </c>
      <c r="F1712" s="57">
        <f t="shared" si="204"/>
        <v>0</v>
      </c>
      <c r="G1712" s="57">
        <f t="shared" si="205"/>
        <v>0</v>
      </c>
      <c r="H1712" s="68">
        <v>2024</v>
      </c>
      <c r="I1712" s="68" t="s">
        <v>56</v>
      </c>
      <c r="J1712" s="68" t="s">
        <v>78</v>
      </c>
      <c r="K1712" s="68">
        <v>3.7551000000000001E-2</v>
      </c>
      <c r="L1712" s="68">
        <v>7</v>
      </c>
    </row>
    <row r="1713" spans="1:12" x14ac:dyDescent="0.25">
      <c r="A1713" s="53" t="str">
        <f t="shared" si="199"/>
        <v>2024AugThai Baht</v>
      </c>
      <c r="B1713" s="57">
        <f t="shared" si="200"/>
        <v>0</v>
      </c>
      <c r="C1713" s="57">
        <f t="shared" si="201"/>
        <v>0</v>
      </c>
      <c r="D1713" s="57">
        <f t="shared" si="202"/>
        <v>0</v>
      </c>
      <c r="E1713" s="57">
        <f t="shared" si="203"/>
        <v>0</v>
      </c>
      <c r="F1713" s="57">
        <f t="shared" si="204"/>
        <v>0</v>
      </c>
      <c r="G1713" s="57">
        <f t="shared" si="205"/>
        <v>0</v>
      </c>
      <c r="H1713" s="68">
        <v>2024</v>
      </c>
      <c r="I1713" s="68" t="s">
        <v>58</v>
      </c>
      <c r="J1713" s="68" t="s">
        <v>78</v>
      </c>
      <c r="K1713" s="68">
        <v>3.8323999999999997E-2</v>
      </c>
      <c r="L1713" s="68">
        <v>8</v>
      </c>
    </row>
    <row r="1714" spans="1:12" x14ac:dyDescent="0.25">
      <c r="A1714" s="53" t="str">
        <f t="shared" si="199"/>
        <v>2024SepThai Baht</v>
      </c>
      <c r="B1714" s="57">
        <f t="shared" si="200"/>
        <v>0</v>
      </c>
      <c r="C1714" s="57">
        <f t="shared" si="201"/>
        <v>0</v>
      </c>
      <c r="D1714" s="57">
        <f t="shared" si="202"/>
        <v>0</v>
      </c>
      <c r="E1714" s="57">
        <f t="shared" si="203"/>
        <v>0</v>
      </c>
      <c r="F1714" s="57">
        <f t="shared" si="204"/>
        <v>0</v>
      </c>
      <c r="G1714" s="57">
        <f t="shared" si="205"/>
        <v>0</v>
      </c>
      <c r="H1714" s="68">
        <v>2024</v>
      </c>
      <c r="I1714" s="68" t="s">
        <v>60</v>
      </c>
      <c r="J1714" s="68" t="s">
        <v>78</v>
      </c>
      <c r="K1714" s="68">
        <v>3.9659E-2</v>
      </c>
      <c r="L1714" s="68">
        <v>9</v>
      </c>
    </row>
    <row r="1715" spans="1:12" x14ac:dyDescent="0.25">
      <c r="A1715" s="53" t="str">
        <f t="shared" si="199"/>
        <v>2024OctThai Baht</v>
      </c>
      <c r="B1715" s="57">
        <f t="shared" si="200"/>
        <v>0</v>
      </c>
      <c r="C1715" s="57">
        <f t="shared" si="201"/>
        <v>0</v>
      </c>
      <c r="D1715" s="57">
        <f t="shared" si="202"/>
        <v>0</v>
      </c>
      <c r="E1715" s="57">
        <f t="shared" si="203"/>
        <v>0</v>
      </c>
      <c r="F1715" s="57">
        <f t="shared" si="204"/>
        <v>0</v>
      </c>
      <c r="G1715" s="57">
        <f t="shared" si="205"/>
        <v>0</v>
      </c>
      <c r="H1715" s="68">
        <v>2024</v>
      </c>
      <c r="I1715" s="68" t="s">
        <v>62</v>
      </c>
      <c r="J1715" s="68" t="s">
        <v>78</v>
      </c>
      <c r="K1715" s="68">
        <v>3.9254999999999998E-2</v>
      </c>
      <c r="L1715" s="68">
        <v>10</v>
      </c>
    </row>
    <row r="1716" spans="1:12" x14ac:dyDescent="0.25">
      <c r="A1716" s="53" t="str">
        <f t="shared" si="199"/>
        <v>2024NovThai Baht</v>
      </c>
      <c r="B1716" s="57">
        <f t="shared" si="200"/>
        <v>0</v>
      </c>
      <c r="C1716" s="57">
        <f t="shared" si="201"/>
        <v>0</v>
      </c>
      <c r="D1716" s="57">
        <f t="shared" si="202"/>
        <v>0</v>
      </c>
      <c r="E1716" s="57">
        <f t="shared" si="203"/>
        <v>0</v>
      </c>
      <c r="F1716" s="57">
        <f t="shared" si="204"/>
        <v>0</v>
      </c>
      <c r="G1716" s="57">
        <f t="shared" si="205"/>
        <v>0</v>
      </c>
      <c r="H1716" s="68">
        <v>2024</v>
      </c>
      <c r="I1716" s="68" t="s">
        <v>65</v>
      </c>
      <c r="J1716" s="68" t="s">
        <v>78</v>
      </c>
      <c r="K1716" s="68">
        <v>3.9087000000000004E-2</v>
      </c>
      <c r="L1716" s="68">
        <v>11</v>
      </c>
    </row>
    <row r="1717" spans="1:12" x14ac:dyDescent="0.25">
      <c r="A1717" s="53" t="str">
        <f t="shared" si="199"/>
        <v>2024DecThai Baht</v>
      </c>
      <c r="B1717" s="57">
        <f t="shared" si="200"/>
        <v>0</v>
      </c>
      <c r="C1717" s="57">
        <f t="shared" si="201"/>
        <v>0</v>
      </c>
      <c r="D1717" s="57">
        <f t="shared" si="202"/>
        <v>0</v>
      </c>
      <c r="E1717" s="57">
        <f t="shared" si="203"/>
        <v>0</v>
      </c>
      <c r="F1717" s="57">
        <f t="shared" si="204"/>
        <v>0</v>
      </c>
      <c r="G1717" s="57">
        <f t="shared" si="205"/>
        <v>0</v>
      </c>
      <c r="H1717" s="68">
        <v>2024</v>
      </c>
      <c r="I1717" s="68" t="s">
        <v>11</v>
      </c>
      <c r="J1717" s="68" t="s">
        <v>78</v>
      </c>
      <c r="K1717" s="68">
        <v>3.9688000000000001E-2</v>
      </c>
      <c r="L1717" s="68">
        <v>12</v>
      </c>
    </row>
    <row r="1718" spans="1:12" x14ac:dyDescent="0.25">
      <c r="A1718" s="53" t="str">
        <f t="shared" si="199"/>
        <v>2025JanThai Baht</v>
      </c>
      <c r="B1718" s="57">
        <f t="shared" si="200"/>
        <v>0</v>
      </c>
      <c r="C1718" s="57">
        <f t="shared" si="201"/>
        <v>0</v>
      </c>
      <c r="D1718" s="57">
        <f t="shared" si="202"/>
        <v>0</v>
      </c>
      <c r="E1718" s="57">
        <f t="shared" si="203"/>
        <v>0</v>
      </c>
      <c r="F1718" s="57">
        <f t="shared" si="204"/>
        <v>0</v>
      </c>
      <c r="G1718" s="57">
        <f t="shared" si="205"/>
        <v>0</v>
      </c>
      <c r="H1718" s="68">
        <v>2025</v>
      </c>
      <c r="I1718" s="68" t="s">
        <v>8</v>
      </c>
      <c r="J1718" s="68" t="s">
        <v>78</v>
      </c>
      <c r="K1718" s="68">
        <v>4.0260999999999998E-2</v>
      </c>
      <c r="L1718" s="68">
        <v>1</v>
      </c>
    </row>
    <row r="1719" spans="1:12" x14ac:dyDescent="0.25">
      <c r="A1719" s="53" t="str">
        <f t="shared" si="199"/>
        <v>2025FebThai Baht</v>
      </c>
      <c r="B1719" s="57">
        <f t="shared" si="200"/>
        <v>0</v>
      </c>
      <c r="C1719" s="57">
        <f t="shared" si="201"/>
        <v>0</v>
      </c>
      <c r="D1719" s="57">
        <f t="shared" si="202"/>
        <v>0</v>
      </c>
      <c r="E1719" s="57">
        <f t="shared" si="203"/>
        <v>0</v>
      </c>
      <c r="F1719" s="57">
        <f t="shared" si="204"/>
        <v>0</v>
      </c>
      <c r="G1719" s="57">
        <f t="shared" si="205"/>
        <v>0</v>
      </c>
      <c r="H1719" s="68">
        <v>2025</v>
      </c>
      <c r="I1719" s="68" t="s">
        <v>36</v>
      </c>
      <c r="J1719" s="68" t="s">
        <v>78</v>
      </c>
      <c r="K1719" s="68">
        <v>3.9553999999999999E-2</v>
      </c>
      <c r="L1719" s="68">
        <v>2</v>
      </c>
    </row>
    <row r="1720" spans="1:12" x14ac:dyDescent="0.25">
      <c r="A1720" s="53" t="str">
        <f t="shared" si="199"/>
        <v>2025MarThai Baht</v>
      </c>
      <c r="B1720" s="57">
        <f t="shared" si="200"/>
        <v>0</v>
      </c>
      <c r="C1720" s="57">
        <f t="shared" si="201"/>
        <v>0</v>
      </c>
      <c r="D1720" s="57">
        <f t="shared" si="202"/>
        <v>0</v>
      </c>
      <c r="E1720" s="57">
        <f t="shared" si="203"/>
        <v>0</v>
      </c>
      <c r="F1720" s="57">
        <f t="shared" si="204"/>
        <v>0</v>
      </c>
      <c r="G1720" s="57">
        <f t="shared" si="205"/>
        <v>0</v>
      </c>
      <c r="H1720" s="68">
        <v>2025</v>
      </c>
      <c r="I1720" s="68" t="s">
        <v>40</v>
      </c>
      <c r="J1720" s="68" t="s">
        <v>78</v>
      </c>
      <c r="K1720" s="68">
        <v>3.9504999999999998E-2</v>
      </c>
      <c r="L1720" s="68">
        <v>3</v>
      </c>
    </row>
    <row r="1721" spans="1:12" x14ac:dyDescent="0.25">
      <c r="A1721" s="53" t="str">
        <f t="shared" si="199"/>
        <v>2025AprThai Baht</v>
      </c>
      <c r="B1721" s="57">
        <f t="shared" si="200"/>
        <v>0</v>
      </c>
      <c r="C1721" s="57">
        <f t="shared" si="201"/>
        <v>0</v>
      </c>
      <c r="D1721" s="57">
        <f t="shared" si="202"/>
        <v>0</v>
      </c>
      <c r="E1721" s="57">
        <f t="shared" si="203"/>
        <v>0</v>
      </c>
      <c r="F1721" s="57">
        <f t="shared" si="204"/>
        <v>0</v>
      </c>
      <c r="G1721" s="57">
        <f t="shared" si="205"/>
        <v>0</v>
      </c>
      <c r="H1721" s="68">
        <v>2025</v>
      </c>
      <c r="I1721" s="68" t="s">
        <v>44</v>
      </c>
      <c r="J1721" s="68" t="s">
        <v>78</v>
      </c>
      <c r="K1721" s="68">
        <v>3.9121999999999997E-2</v>
      </c>
      <c r="L1721" s="68">
        <v>4</v>
      </c>
    </row>
    <row r="1722" spans="1:12" x14ac:dyDescent="0.25">
      <c r="A1722" s="53" t="str">
        <f t="shared" si="199"/>
        <v>2025MayThai Baht</v>
      </c>
      <c r="B1722" s="57">
        <f t="shared" si="200"/>
        <v>0</v>
      </c>
      <c r="C1722" s="57">
        <f t="shared" si="201"/>
        <v>0</v>
      </c>
      <c r="D1722" s="57">
        <f t="shared" si="202"/>
        <v>0</v>
      </c>
      <c r="E1722" s="57">
        <f t="shared" si="203"/>
        <v>0</v>
      </c>
      <c r="F1722" s="57">
        <f t="shared" si="204"/>
        <v>0</v>
      </c>
      <c r="G1722" s="57">
        <f t="shared" si="205"/>
        <v>0</v>
      </c>
      <c r="H1722" s="68">
        <v>2025</v>
      </c>
      <c r="I1722" s="68" t="s">
        <v>48</v>
      </c>
      <c r="J1722" s="68" t="s">
        <v>78</v>
      </c>
      <c r="K1722" s="68">
        <v>3.9462000000000004E-2</v>
      </c>
      <c r="L1722" s="68">
        <v>5</v>
      </c>
    </row>
    <row r="1723" spans="1:12" x14ac:dyDescent="0.25">
      <c r="A1723" s="53" t="str">
        <f t="shared" si="199"/>
        <v>2025JunThai Baht</v>
      </c>
      <c r="B1723" s="57">
        <f t="shared" si="200"/>
        <v>0</v>
      </c>
      <c r="C1723" s="57">
        <f t="shared" si="201"/>
        <v>0</v>
      </c>
      <c r="D1723" s="57">
        <f t="shared" si="202"/>
        <v>0</v>
      </c>
      <c r="E1723" s="57">
        <f t="shared" si="203"/>
        <v>0</v>
      </c>
      <c r="F1723" s="57">
        <f t="shared" si="204"/>
        <v>0</v>
      </c>
      <c r="G1723" s="57">
        <f t="shared" si="205"/>
        <v>0</v>
      </c>
      <c r="H1723" s="68">
        <v>2025</v>
      </c>
      <c r="I1723" s="68" t="s">
        <v>52</v>
      </c>
      <c r="J1723" s="68" t="s">
        <v>78</v>
      </c>
      <c r="K1723" s="68">
        <v>3.9153E-2</v>
      </c>
      <c r="L1723" s="68">
        <v>6</v>
      </c>
    </row>
    <row r="1724" spans="1:12" x14ac:dyDescent="0.25">
      <c r="A1724" s="53" t="str">
        <f t="shared" ref="A1724:A1765" si="206">CONCATENATE(H1724,I1724,J1724)</f>
        <v>2025JulThai Baht</v>
      </c>
      <c r="B1724" s="57">
        <f t="shared" ref="B1724:B1765" si="207">IF($N$8=A1724,1,0)</f>
        <v>0</v>
      </c>
      <c r="C1724" s="57">
        <f t="shared" ref="C1724:C1765" si="208">IF(A1724=$N$10,1,0)</f>
        <v>0</v>
      </c>
      <c r="D1724" s="57">
        <f t="shared" ref="D1724:D1765" si="209">SUM(B1724:C1724)</f>
        <v>0</v>
      </c>
      <c r="E1724" s="57">
        <f t="shared" ref="E1724:E1765" si="210">IF(SUM(D1724,E1723)=1,1,0)</f>
        <v>0</v>
      </c>
      <c r="F1724" s="57">
        <f t="shared" ref="F1724:F1765" si="211">MAX(D1724:E1724)</f>
        <v>0</v>
      </c>
      <c r="G1724" s="57">
        <f t="shared" ref="G1724:G1765" si="212">IF(AND(F1724=1,F1723=1),G1723+F1724,F1724)</f>
        <v>0</v>
      </c>
      <c r="H1724" s="68">
        <v>2025</v>
      </c>
      <c r="I1724" s="68" t="s">
        <v>56</v>
      </c>
      <c r="J1724" s="68" t="s">
        <v>78</v>
      </c>
      <c r="K1724" s="68">
        <v>3.9563000000000001E-2</v>
      </c>
      <c r="L1724" s="68">
        <v>7</v>
      </c>
    </row>
    <row r="1725" spans="1:12" x14ac:dyDescent="0.25">
      <c r="A1725" s="53" t="str">
        <f t="shared" si="206"/>
        <v>2025AugThai Baht</v>
      </c>
      <c r="B1725" s="57">
        <f t="shared" si="207"/>
        <v>0</v>
      </c>
      <c r="C1725" s="57">
        <f t="shared" si="208"/>
        <v>0</v>
      </c>
      <c r="D1725" s="57">
        <f t="shared" si="209"/>
        <v>0</v>
      </c>
      <c r="E1725" s="57">
        <f t="shared" si="210"/>
        <v>0</v>
      </c>
      <c r="F1725" s="57">
        <f t="shared" si="211"/>
        <v>0</v>
      </c>
      <c r="G1725" s="57">
        <f t="shared" si="212"/>
        <v>0</v>
      </c>
      <c r="H1725" s="68">
        <v>2025</v>
      </c>
      <c r="I1725" s="68" t="s">
        <v>58</v>
      </c>
      <c r="J1725" s="68" t="s">
        <v>78</v>
      </c>
      <c r="K1725" s="68">
        <v>3.9691999999999998E-2</v>
      </c>
      <c r="L1725" s="68">
        <v>8</v>
      </c>
    </row>
    <row r="1726" spans="1:12" x14ac:dyDescent="0.25">
      <c r="A1726" s="53" t="str">
        <f t="shared" si="206"/>
        <v>2025SepThai Baht</v>
      </c>
      <c r="B1726" s="57">
        <f t="shared" si="207"/>
        <v>0</v>
      </c>
      <c r="C1726" s="57">
        <f t="shared" si="208"/>
        <v>0</v>
      </c>
      <c r="D1726" s="57">
        <f t="shared" si="209"/>
        <v>0</v>
      </c>
      <c r="E1726" s="57">
        <f t="shared" si="210"/>
        <v>0</v>
      </c>
      <c r="F1726" s="57">
        <f t="shared" si="211"/>
        <v>0</v>
      </c>
      <c r="G1726" s="57">
        <f t="shared" si="212"/>
        <v>0</v>
      </c>
      <c r="H1726" s="68">
        <v>2025</v>
      </c>
      <c r="I1726" s="68" t="s">
        <v>60</v>
      </c>
      <c r="J1726" s="68" t="s">
        <v>78</v>
      </c>
      <c r="K1726" s="68">
        <v>3.9909E-2</v>
      </c>
      <c r="L1726" s="68">
        <v>9</v>
      </c>
    </row>
    <row r="1727" spans="1:12" x14ac:dyDescent="0.25">
      <c r="A1727" s="53" t="str">
        <f t="shared" si="206"/>
        <v>2025OctThai Baht</v>
      </c>
      <c r="B1727" s="57">
        <f t="shared" si="207"/>
        <v>0</v>
      </c>
      <c r="C1727" s="57">
        <f t="shared" si="208"/>
        <v>0</v>
      </c>
      <c r="D1727" s="57">
        <f t="shared" si="209"/>
        <v>0</v>
      </c>
      <c r="E1727" s="57">
        <f t="shared" si="210"/>
        <v>0</v>
      </c>
      <c r="F1727" s="57">
        <f t="shared" si="211"/>
        <v>0</v>
      </c>
      <c r="G1727" s="57">
        <f t="shared" si="212"/>
        <v>0</v>
      </c>
      <c r="H1727" s="68">
        <v>2025</v>
      </c>
      <c r="I1727" s="68" t="s">
        <v>62</v>
      </c>
      <c r="J1727" s="68" t="s">
        <v>78</v>
      </c>
      <c r="K1727" s="68">
        <v>4.0187E-2</v>
      </c>
      <c r="L1727" s="68">
        <v>10</v>
      </c>
    </row>
    <row r="1728" spans="1:12" x14ac:dyDescent="0.25">
      <c r="A1728" s="53" t="str">
        <f t="shared" si="206"/>
        <v>2025NovThai Baht</v>
      </c>
      <c r="B1728" s="57">
        <f t="shared" si="207"/>
        <v>0</v>
      </c>
      <c r="C1728" s="57">
        <f t="shared" si="208"/>
        <v>0</v>
      </c>
      <c r="D1728" s="57">
        <f t="shared" si="209"/>
        <v>0</v>
      </c>
      <c r="E1728" s="57">
        <f t="shared" si="210"/>
        <v>0</v>
      </c>
      <c r="F1728" s="57">
        <f t="shared" si="211"/>
        <v>0</v>
      </c>
      <c r="G1728" s="57">
        <f t="shared" si="212"/>
        <v>0</v>
      </c>
      <c r="H1728" s="68">
        <v>2025</v>
      </c>
      <c r="I1728" s="68" t="s">
        <v>65</v>
      </c>
      <c r="J1728" s="68" t="s">
        <v>78</v>
      </c>
      <c r="K1728" s="68">
        <v>4.027E-2</v>
      </c>
      <c r="L1728" s="68">
        <v>11</v>
      </c>
    </row>
    <row r="1729" spans="1:12" x14ac:dyDescent="0.25">
      <c r="A1729" s="53" t="str">
        <f t="shared" si="206"/>
        <v>2025DecThai Baht</v>
      </c>
      <c r="B1729" s="57">
        <f t="shared" si="207"/>
        <v>0</v>
      </c>
      <c r="C1729" s="57">
        <f t="shared" si="208"/>
        <v>0</v>
      </c>
      <c r="D1729" s="57">
        <f t="shared" si="209"/>
        <v>0</v>
      </c>
      <c r="E1729" s="57">
        <f t="shared" si="210"/>
        <v>0</v>
      </c>
      <c r="F1729" s="57">
        <f t="shared" si="211"/>
        <v>0</v>
      </c>
      <c r="G1729" s="57">
        <f t="shared" si="212"/>
        <v>0</v>
      </c>
      <c r="H1729" s="68">
        <v>2025</v>
      </c>
      <c r="I1729" s="68" t="s">
        <v>11</v>
      </c>
      <c r="J1729" s="68" t="s">
        <v>78</v>
      </c>
      <c r="K1729" s="68">
        <v>4.0801999999999998E-2</v>
      </c>
      <c r="L1729" s="68">
        <v>12</v>
      </c>
    </row>
    <row r="1730" spans="1:12" x14ac:dyDescent="0.25">
      <c r="A1730" s="53" t="str">
        <f t="shared" si="206"/>
        <v>2018JanUAE Dirham</v>
      </c>
      <c r="B1730" s="57">
        <f t="shared" si="207"/>
        <v>0</v>
      </c>
      <c r="C1730" s="57">
        <f t="shared" si="208"/>
        <v>0</v>
      </c>
      <c r="D1730" s="57">
        <f t="shared" si="209"/>
        <v>0</v>
      </c>
      <c r="E1730" s="57">
        <f t="shared" si="210"/>
        <v>0</v>
      </c>
      <c r="F1730" s="57">
        <f t="shared" si="211"/>
        <v>0</v>
      </c>
      <c r="G1730" s="57">
        <f t="shared" si="212"/>
        <v>0</v>
      </c>
      <c r="H1730" s="68">
        <v>2018</v>
      </c>
      <c r="I1730" s="68" t="s">
        <v>8</v>
      </c>
      <c r="J1730" s="68" t="s">
        <v>79</v>
      </c>
      <c r="K1730" s="68">
        <v>0.35639999999999999</v>
      </c>
      <c r="L1730" s="68">
        <v>1</v>
      </c>
    </row>
    <row r="1731" spans="1:12" x14ac:dyDescent="0.25">
      <c r="A1731" s="53" t="str">
        <f t="shared" si="206"/>
        <v>2018FebUAE Dirham</v>
      </c>
      <c r="B1731" s="57">
        <f t="shared" si="207"/>
        <v>0</v>
      </c>
      <c r="C1731" s="57">
        <f t="shared" si="208"/>
        <v>0</v>
      </c>
      <c r="D1731" s="57">
        <f t="shared" si="209"/>
        <v>0</v>
      </c>
      <c r="E1731" s="57">
        <f t="shared" si="210"/>
        <v>0</v>
      </c>
      <c r="F1731" s="57">
        <f t="shared" si="211"/>
        <v>0</v>
      </c>
      <c r="G1731" s="57">
        <f t="shared" si="212"/>
        <v>0</v>
      </c>
      <c r="H1731" s="68">
        <v>2018</v>
      </c>
      <c r="I1731" s="68" t="s">
        <v>36</v>
      </c>
      <c r="J1731" s="68" t="s">
        <v>79</v>
      </c>
      <c r="K1731" s="68">
        <v>0.36099999999999999</v>
      </c>
      <c r="L1731" s="68">
        <v>2</v>
      </c>
    </row>
    <row r="1732" spans="1:12" x14ac:dyDescent="0.25">
      <c r="A1732" s="53" t="str">
        <f t="shared" si="206"/>
        <v>2018MarUAE Dirham</v>
      </c>
      <c r="B1732" s="57">
        <f t="shared" si="207"/>
        <v>0</v>
      </c>
      <c r="C1732" s="57">
        <f t="shared" si="208"/>
        <v>0</v>
      </c>
      <c r="D1732" s="57">
        <f t="shared" si="209"/>
        <v>0</v>
      </c>
      <c r="E1732" s="57">
        <f t="shared" si="210"/>
        <v>0</v>
      </c>
      <c r="F1732" s="57">
        <f t="shared" si="211"/>
        <v>0</v>
      </c>
      <c r="G1732" s="57">
        <f t="shared" si="212"/>
        <v>0</v>
      </c>
      <c r="H1732" s="68">
        <v>2018</v>
      </c>
      <c r="I1732" s="68" t="s">
        <v>40</v>
      </c>
      <c r="J1732" s="68" t="s">
        <v>79</v>
      </c>
      <c r="K1732" s="68">
        <v>0.35710000000000003</v>
      </c>
      <c r="L1732" s="68">
        <v>3</v>
      </c>
    </row>
    <row r="1733" spans="1:12" x14ac:dyDescent="0.25">
      <c r="A1733" s="53" t="str">
        <f t="shared" si="206"/>
        <v>2018AprUAE Dirham</v>
      </c>
      <c r="B1733" s="57">
        <f t="shared" si="207"/>
        <v>0</v>
      </c>
      <c r="C1733" s="57">
        <f t="shared" si="208"/>
        <v>0</v>
      </c>
      <c r="D1733" s="57">
        <f t="shared" si="209"/>
        <v>0</v>
      </c>
      <c r="E1733" s="57">
        <f t="shared" si="210"/>
        <v>0</v>
      </c>
      <c r="F1733" s="57">
        <f t="shared" si="211"/>
        <v>0</v>
      </c>
      <c r="G1733" s="57">
        <f t="shared" si="212"/>
        <v>0</v>
      </c>
      <c r="H1733" s="68">
        <v>2018</v>
      </c>
      <c r="I1733" s="68" t="s">
        <v>44</v>
      </c>
      <c r="J1733" s="68" t="s">
        <v>79</v>
      </c>
      <c r="K1733" s="68">
        <v>0.3604</v>
      </c>
      <c r="L1733" s="68">
        <v>4</v>
      </c>
    </row>
    <row r="1734" spans="1:12" x14ac:dyDescent="0.25">
      <c r="A1734" s="53" t="str">
        <f t="shared" si="206"/>
        <v>2018MayUAE Dirham</v>
      </c>
      <c r="B1734" s="57">
        <f t="shared" si="207"/>
        <v>0</v>
      </c>
      <c r="C1734" s="57">
        <f t="shared" si="208"/>
        <v>0</v>
      </c>
      <c r="D1734" s="57">
        <f t="shared" si="209"/>
        <v>0</v>
      </c>
      <c r="E1734" s="57">
        <f t="shared" si="210"/>
        <v>0</v>
      </c>
      <c r="F1734" s="57">
        <f t="shared" si="211"/>
        <v>0</v>
      </c>
      <c r="G1734" s="57">
        <f t="shared" si="212"/>
        <v>0</v>
      </c>
      <c r="H1734" s="68">
        <v>2018</v>
      </c>
      <c r="I1734" s="68" t="s">
        <v>48</v>
      </c>
      <c r="J1734" s="68" t="s">
        <v>79</v>
      </c>
      <c r="K1734" s="68">
        <v>0.36430000000000001</v>
      </c>
      <c r="L1734" s="68">
        <v>5</v>
      </c>
    </row>
    <row r="1735" spans="1:12" x14ac:dyDescent="0.25">
      <c r="A1735" s="53" t="str">
        <f t="shared" si="206"/>
        <v>2018JunUAE Dirham</v>
      </c>
      <c r="B1735" s="57">
        <f t="shared" si="207"/>
        <v>0</v>
      </c>
      <c r="C1735" s="57">
        <f t="shared" si="208"/>
        <v>0</v>
      </c>
      <c r="D1735" s="57">
        <f t="shared" si="209"/>
        <v>0</v>
      </c>
      <c r="E1735" s="57">
        <f t="shared" si="210"/>
        <v>0</v>
      </c>
      <c r="F1735" s="57">
        <f t="shared" si="211"/>
        <v>0</v>
      </c>
      <c r="G1735" s="57">
        <f t="shared" si="212"/>
        <v>0</v>
      </c>
      <c r="H1735" s="68">
        <v>2018</v>
      </c>
      <c r="I1735" s="68" t="s">
        <v>52</v>
      </c>
      <c r="J1735" s="68" t="s">
        <v>79</v>
      </c>
      <c r="K1735" s="68">
        <v>0.37159999999999999</v>
      </c>
      <c r="L1735" s="68">
        <v>6</v>
      </c>
    </row>
    <row r="1736" spans="1:12" x14ac:dyDescent="0.25">
      <c r="A1736" s="53" t="str">
        <f t="shared" si="206"/>
        <v>2018JulUAE Dirham</v>
      </c>
      <c r="B1736" s="57">
        <f t="shared" si="207"/>
        <v>0</v>
      </c>
      <c r="C1736" s="57">
        <f t="shared" si="208"/>
        <v>0</v>
      </c>
      <c r="D1736" s="57">
        <f t="shared" si="209"/>
        <v>0</v>
      </c>
      <c r="E1736" s="57">
        <f t="shared" si="210"/>
        <v>0</v>
      </c>
      <c r="F1736" s="57">
        <f t="shared" si="211"/>
        <v>0</v>
      </c>
      <c r="G1736" s="57">
        <f t="shared" si="212"/>
        <v>0</v>
      </c>
      <c r="H1736" s="68">
        <v>2018</v>
      </c>
      <c r="I1736" s="68" t="s">
        <v>56</v>
      </c>
      <c r="J1736" s="68" t="s">
        <v>79</v>
      </c>
      <c r="K1736" s="68">
        <v>0.37079999999999996</v>
      </c>
      <c r="L1736" s="68">
        <v>7</v>
      </c>
    </row>
    <row r="1737" spans="1:12" x14ac:dyDescent="0.25">
      <c r="A1737" s="53" t="str">
        <f t="shared" si="206"/>
        <v>2018AugUAE Dirham</v>
      </c>
      <c r="B1737" s="57">
        <f t="shared" si="207"/>
        <v>0</v>
      </c>
      <c r="C1737" s="57">
        <f t="shared" si="208"/>
        <v>0</v>
      </c>
      <c r="D1737" s="57">
        <f t="shared" si="209"/>
        <v>0</v>
      </c>
      <c r="E1737" s="57">
        <f t="shared" si="210"/>
        <v>0</v>
      </c>
      <c r="F1737" s="57">
        <f t="shared" si="211"/>
        <v>0</v>
      </c>
      <c r="G1737" s="57">
        <f t="shared" si="212"/>
        <v>0</v>
      </c>
      <c r="H1737" s="68">
        <v>2018</v>
      </c>
      <c r="I1737" s="68" t="s">
        <v>58</v>
      </c>
      <c r="J1737" s="68" t="s">
        <v>79</v>
      </c>
      <c r="K1737" s="68">
        <v>0.3725</v>
      </c>
      <c r="L1737" s="68">
        <v>8</v>
      </c>
    </row>
    <row r="1738" spans="1:12" x14ac:dyDescent="0.25">
      <c r="A1738" s="53" t="str">
        <f t="shared" si="206"/>
        <v>2018SepUAE Dirham</v>
      </c>
      <c r="B1738" s="57">
        <f t="shared" si="207"/>
        <v>0</v>
      </c>
      <c r="C1738" s="57">
        <f t="shared" si="208"/>
        <v>0</v>
      </c>
      <c r="D1738" s="57">
        <f t="shared" si="209"/>
        <v>0</v>
      </c>
      <c r="E1738" s="57">
        <f t="shared" si="210"/>
        <v>0</v>
      </c>
      <c r="F1738" s="57">
        <f t="shared" si="211"/>
        <v>0</v>
      </c>
      <c r="G1738" s="57">
        <f t="shared" si="212"/>
        <v>0</v>
      </c>
      <c r="H1738" s="68">
        <v>2018</v>
      </c>
      <c r="I1738" s="68" t="s">
        <v>60</v>
      </c>
      <c r="J1738" s="68" t="s">
        <v>79</v>
      </c>
      <c r="K1738" s="68">
        <v>0.37219999999999998</v>
      </c>
      <c r="L1738" s="68">
        <v>9</v>
      </c>
    </row>
    <row r="1739" spans="1:12" x14ac:dyDescent="0.25">
      <c r="A1739" s="53" t="str">
        <f t="shared" si="206"/>
        <v>2018OctUAE Dirham</v>
      </c>
      <c r="B1739" s="57">
        <f t="shared" si="207"/>
        <v>0</v>
      </c>
      <c r="C1739" s="57">
        <f t="shared" si="208"/>
        <v>0</v>
      </c>
      <c r="D1739" s="57">
        <f t="shared" si="209"/>
        <v>0</v>
      </c>
      <c r="E1739" s="57">
        <f t="shared" si="210"/>
        <v>0</v>
      </c>
      <c r="F1739" s="57">
        <f t="shared" si="211"/>
        <v>0</v>
      </c>
      <c r="G1739" s="57">
        <f t="shared" si="212"/>
        <v>0</v>
      </c>
      <c r="H1739" s="68">
        <v>2018</v>
      </c>
      <c r="I1739" s="68" t="s">
        <v>62</v>
      </c>
      <c r="J1739" s="68" t="s">
        <v>79</v>
      </c>
      <c r="K1739" s="68">
        <v>0.3775</v>
      </c>
      <c r="L1739" s="68">
        <v>10</v>
      </c>
    </row>
    <row r="1740" spans="1:12" x14ac:dyDescent="0.25">
      <c r="A1740" s="53" t="str">
        <f t="shared" si="206"/>
        <v>2018NovUAE Dirham</v>
      </c>
      <c r="B1740" s="57">
        <f t="shared" si="207"/>
        <v>0</v>
      </c>
      <c r="C1740" s="57">
        <f t="shared" si="208"/>
        <v>0</v>
      </c>
      <c r="D1740" s="57">
        <f t="shared" si="209"/>
        <v>0</v>
      </c>
      <c r="E1740" s="57">
        <f t="shared" si="210"/>
        <v>0</v>
      </c>
      <c r="F1740" s="57">
        <f t="shared" si="211"/>
        <v>0</v>
      </c>
      <c r="G1740" s="57">
        <f t="shared" si="212"/>
        <v>0</v>
      </c>
      <c r="H1740" s="68">
        <v>2018</v>
      </c>
      <c r="I1740" s="68" t="s">
        <v>65</v>
      </c>
      <c r="J1740" s="68" t="s">
        <v>79</v>
      </c>
      <c r="K1740" s="68">
        <v>0.37310000000000004</v>
      </c>
      <c r="L1740" s="68">
        <v>11</v>
      </c>
    </row>
    <row r="1741" spans="1:12" x14ac:dyDescent="0.25">
      <c r="A1741" s="53" t="str">
        <f t="shared" si="206"/>
        <v>2018DecUAE Dirham</v>
      </c>
      <c r="B1741" s="57">
        <f t="shared" si="207"/>
        <v>0</v>
      </c>
      <c r="C1741" s="57">
        <f t="shared" si="208"/>
        <v>0</v>
      </c>
      <c r="D1741" s="57">
        <f t="shared" si="209"/>
        <v>0</v>
      </c>
      <c r="E1741" s="57">
        <f t="shared" si="210"/>
        <v>0</v>
      </c>
      <c r="F1741" s="57">
        <f t="shared" si="211"/>
        <v>0</v>
      </c>
      <c r="G1741" s="57">
        <f t="shared" si="212"/>
        <v>0</v>
      </c>
      <c r="H1741" s="68">
        <v>2018</v>
      </c>
      <c r="I1741" s="68" t="s">
        <v>11</v>
      </c>
      <c r="J1741" s="68" t="s">
        <v>79</v>
      </c>
      <c r="K1741" s="68">
        <v>0.3715</v>
      </c>
      <c r="L1741" s="68">
        <v>12</v>
      </c>
    </row>
    <row r="1742" spans="1:12" x14ac:dyDescent="0.25">
      <c r="A1742" s="53" t="str">
        <f t="shared" si="206"/>
        <v>2019JanUAE Dirham</v>
      </c>
      <c r="B1742" s="57">
        <f t="shared" si="207"/>
        <v>0</v>
      </c>
      <c r="C1742" s="57">
        <f t="shared" si="208"/>
        <v>0</v>
      </c>
      <c r="D1742" s="57">
        <f t="shared" si="209"/>
        <v>0</v>
      </c>
      <c r="E1742" s="57">
        <f t="shared" si="210"/>
        <v>0</v>
      </c>
      <c r="F1742" s="57">
        <f t="shared" si="211"/>
        <v>0</v>
      </c>
      <c r="G1742" s="57">
        <f t="shared" si="212"/>
        <v>0</v>
      </c>
      <c r="H1742" s="68">
        <v>2019</v>
      </c>
      <c r="I1742" s="68" t="s">
        <v>8</v>
      </c>
      <c r="J1742" s="68" t="s">
        <v>79</v>
      </c>
      <c r="K1742" s="68">
        <v>0.36659999999999998</v>
      </c>
      <c r="L1742" s="68">
        <v>1</v>
      </c>
    </row>
    <row r="1743" spans="1:12" x14ac:dyDescent="0.25">
      <c r="A1743" s="53" t="str">
        <f t="shared" si="206"/>
        <v>2019FebUAE Dirham</v>
      </c>
      <c r="B1743" s="57">
        <f t="shared" si="207"/>
        <v>0</v>
      </c>
      <c r="C1743" s="57">
        <f t="shared" si="208"/>
        <v>0</v>
      </c>
      <c r="D1743" s="57">
        <f t="shared" si="209"/>
        <v>0</v>
      </c>
      <c r="E1743" s="57">
        <f t="shared" si="210"/>
        <v>0</v>
      </c>
      <c r="F1743" s="57">
        <f t="shared" si="211"/>
        <v>0</v>
      </c>
      <c r="G1743" s="57">
        <f t="shared" si="212"/>
        <v>0</v>
      </c>
      <c r="H1743" s="68">
        <v>2019</v>
      </c>
      <c r="I1743" s="68" t="s">
        <v>36</v>
      </c>
      <c r="J1743" s="68" t="s">
        <v>79</v>
      </c>
      <c r="K1743" s="68">
        <v>0.36719999999999997</v>
      </c>
      <c r="L1743" s="68">
        <v>2</v>
      </c>
    </row>
    <row r="1744" spans="1:12" x14ac:dyDescent="0.25">
      <c r="A1744" s="53" t="str">
        <f t="shared" si="206"/>
        <v>2019MarUAE Dirham</v>
      </c>
      <c r="B1744" s="57">
        <f t="shared" si="207"/>
        <v>0</v>
      </c>
      <c r="C1744" s="57">
        <f t="shared" si="208"/>
        <v>0</v>
      </c>
      <c r="D1744" s="57">
        <f t="shared" si="209"/>
        <v>0</v>
      </c>
      <c r="E1744" s="57">
        <f t="shared" si="210"/>
        <v>0</v>
      </c>
      <c r="F1744" s="57">
        <f t="shared" si="211"/>
        <v>0</v>
      </c>
      <c r="G1744" s="57">
        <f t="shared" si="212"/>
        <v>0</v>
      </c>
      <c r="H1744" s="68">
        <v>2019</v>
      </c>
      <c r="I1744" s="68" t="s">
        <v>40</v>
      </c>
      <c r="J1744" s="68" t="s">
        <v>79</v>
      </c>
      <c r="K1744" s="68">
        <v>0.36909999999999998</v>
      </c>
      <c r="L1744" s="68">
        <v>3</v>
      </c>
    </row>
    <row r="1745" spans="1:12" x14ac:dyDescent="0.25">
      <c r="A1745" s="53" t="str">
        <f t="shared" si="206"/>
        <v>2019AprUAE Dirham</v>
      </c>
      <c r="B1745" s="57">
        <f t="shared" si="207"/>
        <v>0</v>
      </c>
      <c r="C1745" s="57">
        <f t="shared" si="208"/>
        <v>0</v>
      </c>
      <c r="D1745" s="57">
        <f t="shared" si="209"/>
        <v>0</v>
      </c>
      <c r="E1745" s="57">
        <f t="shared" si="210"/>
        <v>0</v>
      </c>
      <c r="F1745" s="57">
        <f t="shared" si="211"/>
        <v>0</v>
      </c>
      <c r="G1745" s="57">
        <f t="shared" si="212"/>
        <v>0</v>
      </c>
      <c r="H1745" s="68">
        <v>2019</v>
      </c>
      <c r="I1745" s="68" t="s">
        <v>44</v>
      </c>
      <c r="J1745" s="68" t="s">
        <v>79</v>
      </c>
      <c r="K1745" s="68">
        <v>0.37079999999999996</v>
      </c>
      <c r="L1745" s="68">
        <v>4</v>
      </c>
    </row>
    <row r="1746" spans="1:12" x14ac:dyDescent="0.25">
      <c r="A1746" s="53" t="str">
        <f t="shared" si="206"/>
        <v>2019MayUAE Dirham</v>
      </c>
      <c r="B1746" s="57">
        <f t="shared" si="207"/>
        <v>0</v>
      </c>
      <c r="C1746" s="57">
        <f t="shared" si="208"/>
        <v>0</v>
      </c>
      <c r="D1746" s="57">
        <f t="shared" si="209"/>
        <v>0</v>
      </c>
      <c r="E1746" s="57">
        <f t="shared" si="210"/>
        <v>0</v>
      </c>
      <c r="F1746" s="57">
        <f t="shared" si="211"/>
        <v>0</v>
      </c>
      <c r="G1746" s="57">
        <f t="shared" si="212"/>
        <v>0</v>
      </c>
      <c r="H1746" s="68">
        <v>2019</v>
      </c>
      <c r="I1746" s="68" t="s">
        <v>48</v>
      </c>
      <c r="J1746" s="68" t="s">
        <v>79</v>
      </c>
      <c r="K1746" s="68">
        <v>0.37540000000000001</v>
      </c>
      <c r="L1746" s="68">
        <v>5</v>
      </c>
    </row>
    <row r="1747" spans="1:12" x14ac:dyDescent="0.25">
      <c r="A1747" s="53" t="str">
        <f t="shared" si="206"/>
        <v>2019JunUAE Dirham</v>
      </c>
      <c r="B1747" s="57">
        <f t="shared" si="207"/>
        <v>0</v>
      </c>
      <c r="C1747" s="57">
        <f t="shared" si="208"/>
        <v>0</v>
      </c>
      <c r="D1747" s="57">
        <f t="shared" si="209"/>
        <v>0</v>
      </c>
      <c r="E1747" s="57">
        <f t="shared" si="210"/>
        <v>0</v>
      </c>
      <c r="F1747" s="57">
        <f t="shared" si="211"/>
        <v>0</v>
      </c>
      <c r="G1747" s="57">
        <f t="shared" si="212"/>
        <v>0</v>
      </c>
      <c r="H1747" s="68">
        <v>2019</v>
      </c>
      <c r="I1747" s="68" t="s">
        <v>52</v>
      </c>
      <c r="J1747" s="68" t="s">
        <v>79</v>
      </c>
      <c r="K1747" s="68">
        <v>0.36849999999999999</v>
      </c>
      <c r="L1747" s="68">
        <v>6</v>
      </c>
    </row>
    <row r="1748" spans="1:12" x14ac:dyDescent="0.25">
      <c r="A1748" s="53" t="str">
        <f t="shared" si="206"/>
        <v>2019JulUAE Dirham</v>
      </c>
      <c r="B1748" s="57">
        <f t="shared" si="207"/>
        <v>0</v>
      </c>
      <c r="C1748" s="57">
        <f t="shared" si="208"/>
        <v>0</v>
      </c>
      <c r="D1748" s="57">
        <f t="shared" si="209"/>
        <v>0</v>
      </c>
      <c r="E1748" s="57">
        <f t="shared" si="210"/>
        <v>0</v>
      </c>
      <c r="F1748" s="57">
        <f t="shared" si="211"/>
        <v>0</v>
      </c>
      <c r="G1748" s="57">
        <f t="shared" si="212"/>
        <v>0</v>
      </c>
      <c r="H1748" s="68">
        <v>2019</v>
      </c>
      <c r="I1748" s="68" t="s">
        <v>56</v>
      </c>
      <c r="J1748" s="68" t="s">
        <v>79</v>
      </c>
      <c r="K1748" s="68">
        <v>0.37280000000000002</v>
      </c>
      <c r="L1748" s="68">
        <v>7</v>
      </c>
    </row>
    <row r="1749" spans="1:12" x14ac:dyDescent="0.25">
      <c r="A1749" s="53" t="str">
        <f t="shared" si="206"/>
        <v>2019AugUAE Dirham</v>
      </c>
      <c r="B1749" s="57">
        <f t="shared" si="207"/>
        <v>0</v>
      </c>
      <c r="C1749" s="57">
        <f t="shared" si="208"/>
        <v>0</v>
      </c>
      <c r="D1749" s="57">
        <f t="shared" si="209"/>
        <v>0</v>
      </c>
      <c r="E1749" s="57">
        <f t="shared" si="210"/>
        <v>0</v>
      </c>
      <c r="F1749" s="57">
        <f t="shared" si="211"/>
        <v>0</v>
      </c>
      <c r="G1749" s="57">
        <f t="shared" si="212"/>
        <v>0</v>
      </c>
      <c r="H1749" s="68">
        <v>2019</v>
      </c>
      <c r="I1749" s="68" t="s">
        <v>58</v>
      </c>
      <c r="J1749" s="68" t="s">
        <v>79</v>
      </c>
      <c r="K1749" s="68">
        <v>0.37810000000000005</v>
      </c>
      <c r="L1749" s="68">
        <v>8</v>
      </c>
    </row>
    <row r="1750" spans="1:12" x14ac:dyDescent="0.25">
      <c r="A1750" s="53" t="str">
        <f t="shared" si="206"/>
        <v>2019SepUAE Dirham</v>
      </c>
      <c r="B1750" s="57">
        <f t="shared" si="207"/>
        <v>0</v>
      </c>
      <c r="C1750" s="57">
        <f t="shared" si="208"/>
        <v>0</v>
      </c>
      <c r="D1750" s="57">
        <f t="shared" si="209"/>
        <v>0</v>
      </c>
      <c r="E1750" s="57">
        <f t="shared" si="210"/>
        <v>0</v>
      </c>
      <c r="F1750" s="57">
        <f t="shared" si="211"/>
        <v>0</v>
      </c>
      <c r="G1750" s="57">
        <f t="shared" si="212"/>
        <v>0</v>
      </c>
      <c r="H1750" s="68">
        <v>2019</v>
      </c>
      <c r="I1750" s="68" t="s">
        <v>60</v>
      </c>
      <c r="J1750" s="68" t="s">
        <v>79</v>
      </c>
      <c r="K1750" s="68">
        <v>0.37609999999999999</v>
      </c>
      <c r="L1750" s="68">
        <v>9</v>
      </c>
    </row>
    <row r="1751" spans="1:12" x14ac:dyDescent="0.25">
      <c r="A1751" s="53" t="str">
        <f t="shared" si="206"/>
        <v>2019OctUAE Dirham</v>
      </c>
      <c r="B1751" s="57">
        <f t="shared" si="207"/>
        <v>0</v>
      </c>
      <c r="C1751" s="57">
        <f t="shared" si="208"/>
        <v>0</v>
      </c>
      <c r="D1751" s="57">
        <f t="shared" si="209"/>
        <v>0</v>
      </c>
      <c r="E1751" s="57">
        <f t="shared" si="210"/>
        <v>0</v>
      </c>
      <c r="F1751" s="57">
        <f t="shared" si="211"/>
        <v>0</v>
      </c>
      <c r="G1751" s="57">
        <f t="shared" si="212"/>
        <v>0</v>
      </c>
      <c r="H1751" s="68">
        <v>2019</v>
      </c>
      <c r="I1751" s="68" t="s">
        <v>62</v>
      </c>
      <c r="J1751" s="68" t="s">
        <v>79</v>
      </c>
      <c r="K1751" s="68">
        <v>0.37040000000000001</v>
      </c>
      <c r="L1751" s="68">
        <v>10</v>
      </c>
    </row>
    <row r="1752" spans="1:12" x14ac:dyDescent="0.25">
      <c r="A1752" s="53" t="str">
        <f t="shared" si="206"/>
        <v>2019NovUAE Dirham</v>
      </c>
      <c r="B1752" s="57">
        <f t="shared" si="207"/>
        <v>0</v>
      </c>
      <c r="C1752" s="57">
        <f t="shared" si="208"/>
        <v>0</v>
      </c>
      <c r="D1752" s="57">
        <f t="shared" si="209"/>
        <v>0</v>
      </c>
      <c r="E1752" s="57">
        <f t="shared" si="210"/>
        <v>0</v>
      </c>
      <c r="F1752" s="57">
        <f t="shared" si="211"/>
        <v>0</v>
      </c>
      <c r="G1752" s="57">
        <f t="shared" si="212"/>
        <v>0</v>
      </c>
      <c r="H1752" s="68">
        <v>2019</v>
      </c>
      <c r="I1752" s="68" t="s">
        <v>65</v>
      </c>
      <c r="J1752" s="68" t="s">
        <v>79</v>
      </c>
      <c r="K1752" s="68">
        <v>0.37189999999999995</v>
      </c>
      <c r="L1752" s="68">
        <v>11</v>
      </c>
    </row>
    <row r="1753" spans="1:12" x14ac:dyDescent="0.25">
      <c r="A1753" s="53" t="str">
        <f t="shared" si="206"/>
        <v>2019DecUAE Dirham</v>
      </c>
      <c r="B1753" s="57">
        <f t="shared" si="207"/>
        <v>0</v>
      </c>
      <c r="C1753" s="57">
        <f t="shared" si="208"/>
        <v>0</v>
      </c>
      <c r="D1753" s="57">
        <f t="shared" si="209"/>
        <v>0</v>
      </c>
      <c r="E1753" s="57">
        <f t="shared" si="210"/>
        <v>0</v>
      </c>
      <c r="F1753" s="57">
        <f t="shared" si="211"/>
        <v>0</v>
      </c>
      <c r="G1753" s="57">
        <f t="shared" si="212"/>
        <v>0</v>
      </c>
      <c r="H1753" s="68">
        <v>2019</v>
      </c>
      <c r="I1753" s="68" t="s">
        <v>11</v>
      </c>
      <c r="J1753" s="68" t="s">
        <v>79</v>
      </c>
      <c r="K1753" s="68">
        <v>0.36680000000000001</v>
      </c>
      <c r="L1753" s="68">
        <v>12</v>
      </c>
    </row>
    <row r="1754" spans="1:12" x14ac:dyDescent="0.25">
      <c r="A1754" s="53" t="str">
        <f t="shared" si="206"/>
        <v>2020JanUAE Dirham</v>
      </c>
      <c r="B1754" s="57">
        <f t="shared" si="207"/>
        <v>0</v>
      </c>
      <c r="C1754" s="57">
        <f t="shared" si="208"/>
        <v>0</v>
      </c>
      <c r="D1754" s="57">
        <f t="shared" si="209"/>
        <v>0</v>
      </c>
      <c r="E1754" s="57">
        <f t="shared" si="210"/>
        <v>0</v>
      </c>
      <c r="F1754" s="57">
        <f t="shared" si="211"/>
        <v>0</v>
      </c>
      <c r="G1754" s="57">
        <f t="shared" si="212"/>
        <v>0</v>
      </c>
      <c r="H1754" s="68">
        <v>2020</v>
      </c>
      <c r="I1754" s="68" t="s">
        <v>8</v>
      </c>
      <c r="J1754" s="68" t="s">
        <v>79</v>
      </c>
      <c r="K1754" s="68">
        <v>0.37079999999999996</v>
      </c>
      <c r="L1754" s="68">
        <v>1</v>
      </c>
    </row>
    <row r="1755" spans="1:12" x14ac:dyDescent="0.25">
      <c r="A1755" s="53" t="str">
        <f t="shared" si="206"/>
        <v>2020FebUAE Dirham</v>
      </c>
      <c r="B1755" s="57">
        <f t="shared" si="207"/>
        <v>0</v>
      </c>
      <c r="C1755" s="57">
        <f t="shared" si="208"/>
        <v>0</v>
      </c>
      <c r="D1755" s="57">
        <f t="shared" si="209"/>
        <v>0</v>
      </c>
      <c r="E1755" s="57">
        <f t="shared" si="210"/>
        <v>0</v>
      </c>
      <c r="F1755" s="57">
        <f t="shared" si="211"/>
        <v>0</v>
      </c>
      <c r="G1755" s="57">
        <f t="shared" si="212"/>
        <v>0</v>
      </c>
      <c r="H1755" s="68">
        <v>2020</v>
      </c>
      <c r="I1755" s="68" t="s">
        <v>36</v>
      </c>
      <c r="J1755" s="68" t="s">
        <v>79</v>
      </c>
      <c r="K1755" s="68">
        <v>0.38049999999999995</v>
      </c>
      <c r="L1755" s="68">
        <v>2</v>
      </c>
    </row>
    <row r="1756" spans="1:12" x14ac:dyDescent="0.25">
      <c r="A1756" s="53" t="str">
        <f t="shared" si="206"/>
        <v>2020MarUAE Dirham</v>
      </c>
      <c r="B1756" s="57">
        <f t="shared" si="207"/>
        <v>0</v>
      </c>
      <c r="C1756" s="57">
        <f t="shared" si="208"/>
        <v>0</v>
      </c>
      <c r="D1756" s="57">
        <f t="shared" si="209"/>
        <v>0</v>
      </c>
      <c r="E1756" s="57">
        <f t="shared" si="210"/>
        <v>0</v>
      </c>
      <c r="F1756" s="57">
        <f t="shared" si="211"/>
        <v>0</v>
      </c>
      <c r="G1756" s="57">
        <f t="shared" si="212"/>
        <v>0</v>
      </c>
      <c r="H1756" s="68">
        <v>2020</v>
      </c>
      <c r="I1756" s="68" t="s">
        <v>40</v>
      </c>
      <c r="J1756" s="68" t="s">
        <v>79</v>
      </c>
      <c r="K1756" s="68">
        <v>0.38789999999999997</v>
      </c>
      <c r="L1756" s="68">
        <v>3</v>
      </c>
    </row>
    <row r="1757" spans="1:12" x14ac:dyDescent="0.25">
      <c r="A1757" s="53" t="str">
        <f t="shared" si="206"/>
        <v>2020AprUAE Dirham</v>
      </c>
      <c r="B1757" s="57">
        <f t="shared" si="207"/>
        <v>0</v>
      </c>
      <c r="C1757" s="57">
        <f t="shared" si="208"/>
        <v>0</v>
      </c>
      <c r="D1757" s="57">
        <f t="shared" si="209"/>
        <v>0</v>
      </c>
      <c r="E1757" s="57">
        <f t="shared" si="210"/>
        <v>0</v>
      </c>
      <c r="F1757" s="57">
        <f t="shared" si="211"/>
        <v>0</v>
      </c>
      <c r="G1757" s="57">
        <f t="shared" si="212"/>
        <v>0</v>
      </c>
      <c r="H1757" s="68">
        <v>2020</v>
      </c>
      <c r="I1757" s="68" t="s">
        <v>44</v>
      </c>
      <c r="J1757" s="68" t="s">
        <v>79</v>
      </c>
      <c r="K1757" s="68">
        <v>0.38409999999999994</v>
      </c>
      <c r="L1757" s="68">
        <v>4</v>
      </c>
    </row>
    <row r="1758" spans="1:12" x14ac:dyDescent="0.25">
      <c r="A1758" s="53" t="str">
        <f t="shared" si="206"/>
        <v>2020MayUAE Dirham</v>
      </c>
      <c r="B1758" s="57">
        <f t="shared" si="207"/>
        <v>0</v>
      </c>
      <c r="C1758" s="57">
        <f t="shared" si="208"/>
        <v>0</v>
      </c>
      <c r="D1758" s="57">
        <f t="shared" si="209"/>
        <v>0</v>
      </c>
      <c r="E1758" s="57">
        <f t="shared" si="210"/>
        <v>0</v>
      </c>
      <c r="F1758" s="57">
        <f t="shared" si="211"/>
        <v>0</v>
      </c>
      <c r="G1758" s="57">
        <f t="shared" si="212"/>
        <v>0</v>
      </c>
      <c r="H1758" s="68">
        <v>2020</v>
      </c>
      <c r="I1758" s="68" t="s">
        <v>48</v>
      </c>
      <c r="J1758" s="68" t="s">
        <v>79</v>
      </c>
      <c r="K1758" s="68">
        <v>0.38500000000000001</v>
      </c>
      <c r="L1758" s="68">
        <v>5</v>
      </c>
    </row>
    <row r="1759" spans="1:12" x14ac:dyDescent="0.25">
      <c r="A1759" s="53" t="str">
        <f t="shared" si="206"/>
        <v>2020JunUAE Dirham</v>
      </c>
      <c r="B1759" s="57">
        <f t="shared" si="207"/>
        <v>0</v>
      </c>
      <c r="C1759" s="57">
        <f t="shared" si="208"/>
        <v>0</v>
      </c>
      <c r="D1759" s="57">
        <f t="shared" si="209"/>
        <v>0</v>
      </c>
      <c r="E1759" s="57">
        <f t="shared" si="210"/>
        <v>0</v>
      </c>
      <c r="F1759" s="57">
        <f t="shared" si="211"/>
        <v>0</v>
      </c>
      <c r="G1759" s="57">
        <f t="shared" si="212"/>
        <v>0</v>
      </c>
      <c r="H1759" s="68">
        <v>2020</v>
      </c>
      <c r="I1759" s="68" t="s">
        <v>52</v>
      </c>
      <c r="J1759" s="68" t="s">
        <v>79</v>
      </c>
      <c r="K1759" s="68">
        <v>0.37929999999999997</v>
      </c>
      <c r="L1759" s="68">
        <v>6</v>
      </c>
    </row>
    <row r="1760" spans="1:12" x14ac:dyDescent="0.25">
      <c r="A1760" s="53" t="str">
        <f t="shared" si="206"/>
        <v>2020JulUAE Dirham</v>
      </c>
      <c r="B1760" s="57">
        <f t="shared" si="207"/>
        <v>0</v>
      </c>
      <c r="C1760" s="57">
        <f t="shared" si="208"/>
        <v>0</v>
      </c>
      <c r="D1760" s="57">
        <f t="shared" si="209"/>
        <v>0</v>
      </c>
      <c r="E1760" s="57">
        <f t="shared" si="210"/>
        <v>0</v>
      </c>
      <c r="F1760" s="57">
        <f t="shared" si="211"/>
        <v>0</v>
      </c>
      <c r="G1760" s="57">
        <f t="shared" si="212"/>
        <v>0</v>
      </c>
      <c r="H1760" s="68">
        <v>2020</v>
      </c>
      <c r="I1760" s="68" t="s">
        <v>56</v>
      </c>
      <c r="J1760" s="68" t="s">
        <v>79</v>
      </c>
      <c r="K1760" s="68">
        <v>0.37439999999999996</v>
      </c>
      <c r="L1760" s="68">
        <v>7</v>
      </c>
    </row>
    <row r="1761" spans="1:12" x14ac:dyDescent="0.25">
      <c r="A1761" s="53" t="str">
        <f t="shared" si="206"/>
        <v>2020AugUAE Dirham</v>
      </c>
      <c r="B1761" s="57">
        <f t="shared" si="207"/>
        <v>0</v>
      </c>
      <c r="C1761" s="57">
        <f t="shared" si="208"/>
        <v>0</v>
      </c>
      <c r="D1761" s="57">
        <f t="shared" si="209"/>
        <v>0</v>
      </c>
      <c r="E1761" s="57">
        <f t="shared" si="210"/>
        <v>0</v>
      </c>
      <c r="F1761" s="57">
        <f t="shared" si="211"/>
        <v>0</v>
      </c>
      <c r="G1761" s="57">
        <f t="shared" si="212"/>
        <v>0</v>
      </c>
      <c r="H1761" s="68">
        <v>2020</v>
      </c>
      <c r="I1761" s="68" t="s">
        <v>58</v>
      </c>
      <c r="J1761" s="68" t="s">
        <v>79</v>
      </c>
      <c r="K1761" s="68">
        <v>0.36969999999999997</v>
      </c>
      <c r="L1761" s="68">
        <v>8</v>
      </c>
    </row>
    <row r="1762" spans="1:12" x14ac:dyDescent="0.25">
      <c r="A1762" s="53" t="str">
        <f t="shared" si="206"/>
        <v>2020SepUAE Dirham</v>
      </c>
      <c r="B1762" s="57">
        <f t="shared" si="207"/>
        <v>0</v>
      </c>
      <c r="C1762" s="57">
        <f t="shared" si="208"/>
        <v>0</v>
      </c>
      <c r="D1762" s="57">
        <f t="shared" si="209"/>
        <v>0</v>
      </c>
      <c r="E1762" s="57">
        <f t="shared" si="210"/>
        <v>0</v>
      </c>
      <c r="F1762" s="57">
        <f t="shared" si="211"/>
        <v>0</v>
      </c>
      <c r="G1762" s="57">
        <f t="shared" si="212"/>
        <v>0</v>
      </c>
      <c r="H1762" s="68">
        <v>2020</v>
      </c>
      <c r="I1762" s="68" t="s">
        <v>60</v>
      </c>
      <c r="J1762" s="68" t="s">
        <v>79</v>
      </c>
      <c r="K1762" s="68">
        <v>0.37270000000000003</v>
      </c>
      <c r="L1762" s="68">
        <v>9</v>
      </c>
    </row>
    <row r="1763" spans="1:12" x14ac:dyDescent="0.25">
      <c r="A1763" s="53" t="str">
        <f t="shared" si="206"/>
        <v>2020OctUAE Dirham</v>
      </c>
      <c r="B1763" s="57">
        <f t="shared" si="207"/>
        <v>0</v>
      </c>
      <c r="C1763" s="57">
        <f t="shared" si="208"/>
        <v>0</v>
      </c>
      <c r="D1763" s="57">
        <f t="shared" si="209"/>
        <v>0</v>
      </c>
      <c r="E1763" s="57">
        <f t="shared" si="210"/>
        <v>0</v>
      </c>
      <c r="F1763" s="57">
        <f t="shared" si="211"/>
        <v>0</v>
      </c>
      <c r="G1763" s="57">
        <f t="shared" si="212"/>
        <v>0</v>
      </c>
      <c r="H1763" s="68">
        <v>2020</v>
      </c>
      <c r="I1763" s="68" t="s">
        <v>62</v>
      </c>
      <c r="J1763" s="68" t="s">
        <v>79</v>
      </c>
      <c r="K1763" s="68">
        <v>0.37119999999999997</v>
      </c>
      <c r="L1763" s="68">
        <v>10</v>
      </c>
    </row>
    <row r="1764" spans="1:12" x14ac:dyDescent="0.25">
      <c r="A1764" s="53" t="str">
        <f t="shared" si="206"/>
        <v>2020NovUAE Dirham</v>
      </c>
      <c r="B1764" s="57">
        <f t="shared" si="207"/>
        <v>0</v>
      </c>
      <c r="C1764" s="57">
        <f t="shared" si="208"/>
        <v>0</v>
      </c>
      <c r="D1764" s="57">
        <f t="shared" si="209"/>
        <v>0</v>
      </c>
      <c r="E1764" s="57">
        <f t="shared" si="210"/>
        <v>0</v>
      </c>
      <c r="F1764" s="57">
        <f t="shared" si="211"/>
        <v>0</v>
      </c>
      <c r="G1764" s="57">
        <f t="shared" si="212"/>
        <v>0</v>
      </c>
      <c r="H1764" s="68">
        <v>2020</v>
      </c>
      <c r="I1764" s="68" t="s">
        <v>65</v>
      </c>
      <c r="J1764" s="68" t="s">
        <v>79</v>
      </c>
      <c r="K1764" s="68">
        <v>0.36409999999999998</v>
      </c>
      <c r="L1764" s="68">
        <v>11</v>
      </c>
    </row>
    <row r="1765" spans="1:12" x14ac:dyDescent="0.25">
      <c r="A1765" s="53" t="str">
        <f t="shared" si="206"/>
        <v>2020DecUAE Dirham</v>
      </c>
      <c r="B1765" s="57">
        <f t="shared" si="207"/>
        <v>0</v>
      </c>
      <c r="C1765" s="57">
        <f t="shared" si="208"/>
        <v>0</v>
      </c>
      <c r="D1765" s="57">
        <f t="shared" si="209"/>
        <v>0</v>
      </c>
      <c r="E1765" s="57">
        <f t="shared" si="210"/>
        <v>0</v>
      </c>
      <c r="F1765" s="57">
        <f t="shared" si="211"/>
        <v>0</v>
      </c>
      <c r="G1765" s="57">
        <f t="shared" si="212"/>
        <v>0</v>
      </c>
      <c r="H1765" s="68">
        <v>2020</v>
      </c>
      <c r="I1765" s="68" t="s">
        <v>11</v>
      </c>
      <c r="J1765" s="68" t="s">
        <v>79</v>
      </c>
      <c r="K1765" s="68">
        <v>0.3599</v>
      </c>
      <c r="L1765" s="68">
        <v>12</v>
      </c>
    </row>
    <row r="1766" spans="1:12" x14ac:dyDescent="0.25">
      <c r="A1766" s="53" t="str">
        <f t="shared" ref="A1766" si="213">CONCATENATE(H1766,I1766,J1766)</f>
        <v>2021JanUAE Dirham</v>
      </c>
      <c r="B1766" s="57">
        <f t="shared" ref="B1766" si="214">IF($N$8=A1766,1,0)</f>
        <v>0</v>
      </c>
      <c r="C1766" s="57">
        <f t="shared" ref="C1766" si="215">IF(A1766=$N$10,1,0)</f>
        <v>0</v>
      </c>
      <c r="D1766" s="57">
        <f t="shared" ref="D1766" si="216">SUM(B1766:C1766)</f>
        <v>0</v>
      </c>
      <c r="E1766" s="57">
        <f t="shared" ref="E1766" si="217">IF(SUM(D1766,E1765)=1,1,0)</f>
        <v>0</v>
      </c>
      <c r="F1766" s="57">
        <f t="shared" ref="F1766" si="218">MAX(D1766:E1766)</f>
        <v>0</v>
      </c>
      <c r="G1766" s="57">
        <f t="shared" ref="G1766" si="219">IF(AND(F1766=1,F1765=1),G1765+F1766,F1766)</f>
        <v>0</v>
      </c>
      <c r="H1766" s="68">
        <v>2021</v>
      </c>
      <c r="I1766" s="68" t="s">
        <v>8</v>
      </c>
      <c r="J1766" s="68" t="s">
        <v>79</v>
      </c>
      <c r="K1766" s="68">
        <v>0.36249999999999999</v>
      </c>
      <c r="L1766" s="68">
        <v>1</v>
      </c>
    </row>
    <row r="1767" spans="1:12" x14ac:dyDescent="0.25">
      <c r="A1767" s="53" t="str">
        <f t="shared" ref="A1767:A1830" si="220">CONCATENATE(H1767,I1767,J1767)</f>
        <v>2021FebUAE Dirham</v>
      </c>
      <c r="B1767" s="57">
        <f t="shared" ref="B1767:B1830" si="221">IF($N$8=A1767,1,0)</f>
        <v>0</v>
      </c>
      <c r="C1767" s="57">
        <f t="shared" ref="C1767:C1830" si="222">IF(A1767=$N$10,1,0)</f>
        <v>0</v>
      </c>
      <c r="D1767" s="57">
        <f t="shared" ref="D1767:D1830" si="223">SUM(B1767:C1767)</f>
        <v>0</v>
      </c>
      <c r="E1767" s="57">
        <f t="shared" ref="E1767:E1830" si="224">IF(SUM(D1767,E1766)=1,1,0)</f>
        <v>0</v>
      </c>
      <c r="F1767" s="57">
        <f t="shared" ref="F1767:F1830" si="225">MAX(D1767:E1767)</f>
        <v>0</v>
      </c>
      <c r="G1767" s="57">
        <f t="shared" ref="G1767:G1830" si="226">IF(AND(F1767=1,F1766=1),G1766+F1767,F1767)</f>
        <v>0</v>
      </c>
      <c r="H1767" s="68">
        <v>2021</v>
      </c>
      <c r="I1767" s="68" t="s">
        <v>36</v>
      </c>
      <c r="J1767" s="68" t="s">
        <v>79</v>
      </c>
      <c r="K1767" s="68">
        <v>0.36149999999999999</v>
      </c>
      <c r="L1767" s="68">
        <v>2</v>
      </c>
    </row>
    <row r="1768" spans="1:12" x14ac:dyDescent="0.25">
      <c r="A1768" s="53" t="str">
        <f t="shared" si="220"/>
        <v>2021MarUAE Dirham</v>
      </c>
      <c r="B1768" s="57">
        <f t="shared" si="221"/>
        <v>0</v>
      </c>
      <c r="C1768" s="57">
        <f t="shared" si="222"/>
        <v>0</v>
      </c>
      <c r="D1768" s="57">
        <f t="shared" si="223"/>
        <v>0</v>
      </c>
      <c r="E1768" s="57">
        <f t="shared" si="224"/>
        <v>0</v>
      </c>
      <c r="F1768" s="57">
        <f t="shared" si="225"/>
        <v>0</v>
      </c>
      <c r="G1768" s="57">
        <f t="shared" si="226"/>
        <v>0</v>
      </c>
      <c r="H1768" s="68">
        <v>2021</v>
      </c>
      <c r="I1768" s="68" t="s">
        <v>40</v>
      </c>
      <c r="J1768" s="68" t="s">
        <v>79</v>
      </c>
      <c r="K1768" s="68">
        <v>0.36680000000000001</v>
      </c>
      <c r="L1768" s="68">
        <v>3</v>
      </c>
    </row>
    <row r="1769" spans="1:12" x14ac:dyDescent="0.25">
      <c r="A1769" s="53" t="str">
        <f t="shared" si="220"/>
        <v>2021AprUAE Dirham</v>
      </c>
      <c r="B1769" s="57">
        <f t="shared" si="221"/>
        <v>0</v>
      </c>
      <c r="C1769" s="57">
        <f t="shared" si="222"/>
        <v>0</v>
      </c>
      <c r="D1769" s="57">
        <f t="shared" si="223"/>
        <v>0</v>
      </c>
      <c r="E1769" s="57">
        <f t="shared" si="224"/>
        <v>0</v>
      </c>
      <c r="F1769" s="57">
        <f t="shared" si="225"/>
        <v>0</v>
      </c>
      <c r="G1769" s="57">
        <f t="shared" si="226"/>
        <v>0</v>
      </c>
      <c r="H1769" s="68">
        <v>2021</v>
      </c>
      <c r="I1769" s="68" t="s">
        <v>44</v>
      </c>
      <c r="J1769" s="68" t="s">
        <v>79</v>
      </c>
      <c r="K1769" s="68">
        <v>0.36109999999999998</v>
      </c>
      <c r="L1769" s="68">
        <v>4</v>
      </c>
    </row>
    <row r="1770" spans="1:12" x14ac:dyDescent="0.25">
      <c r="A1770" s="53" t="str">
        <f t="shared" si="220"/>
        <v>2021MayUAE Dirham</v>
      </c>
      <c r="B1770" s="57">
        <f t="shared" si="221"/>
        <v>0</v>
      </c>
      <c r="C1770" s="57">
        <f t="shared" si="222"/>
        <v>0</v>
      </c>
      <c r="D1770" s="57">
        <f t="shared" si="223"/>
        <v>0</v>
      </c>
      <c r="E1770" s="57">
        <f t="shared" si="224"/>
        <v>0</v>
      </c>
      <c r="F1770" s="57">
        <f t="shared" si="225"/>
        <v>0</v>
      </c>
      <c r="G1770" s="57">
        <f t="shared" si="226"/>
        <v>0</v>
      </c>
      <c r="H1770" s="68">
        <v>2021</v>
      </c>
      <c r="I1770" s="68" t="s">
        <v>48</v>
      </c>
      <c r="J1770" s="68" t="s">
        <v>79</v>
      </c>
      <c r="K1770" s="68">
        <v>0.36009999999999998</v>
      </c>
      <c r="L1770" s="68">
        <v>5</v>
      </c>
    </row>
    <row r="1771" spans="1:12" x14ac:dyDescent="0.25">
      <c r="A1771" s="53" t="str">
        <f t="shared" si="220"/>
        <v>2021JunUAE Dirham</v>
      </c>
      <c r="B1771" s="57">
        <f t="shared" si="221"/>
        <v>0</v>
      </c>
      <c r="C1771" s="57">
        <f t="shared" si="222"/>
        <v>0</v>
      </c>
      <c r="D1771" s="57">
        <f t="shared" si="223"/>
        <v>0</v>
      </c>
      <c r="E1771" s="57">
        <f t="shared" si="224"/>
        <v>0</v>
      </c>
      <c r="F1771" s="57">
        <f t="shared" si="225"/>
        <v>0</v>
      </c>
      <c r="G1771" s="57">
        <f t="shared" si="226"/>
        <v>0</v>
      </c>
      <c r="H1771" s="68">
        <v>2021</v>
      </c>
      <c r="I1771" s="68" t="s">
        <v>52</v>
      </c>
      <c r="J1771" s="68" t="s">
        <v>79</v>
      </c>
      <c r="K1771" s="68">
        <v>0.36599999999999999</v>
      </c>
      <c r="L1771" s="68">
        <v>6</v>
      </c>
    </row>
    <row r="1772" spans="1:12" x14ac:dyDescent="0.25">
      <c r="A1772" s="53" t="str">
        <f t="shared" si="220"/>
        <v>2021JulUAE Dirham</v>
      </c>
      <c r="B1772" s="57">
        <f t="shared" si="221"/>
        <v>0</v>
      </c>
      <c r="C1772" s="57">
        <f t="shared" si="222"/>
        <v>0</v>
      </c>
      <c r="D1772" s="57">
        <f t="shared" si="223"/>
        <v>0</v>
      </c>
      <c r="E1772" s="57">
        <f t="shared" si="224"/>
        <v>0</v>
      </c>
      <c r="F1772" s="57">
        <f t="shared" si="225"/>
        <v>0</v>
      </c>
      <c r="G1772" s="57">
        <f t="shared" si="226"/>
        <v>0</v>
      </c>
      <c r="H1772" s="68">
        <v>2021</v>
      </c>
      <c r="I1772" s="68" t="s">
        <v>56</v>
      </c>
      <c r="J1772" s="68" t="s">
        <v>79</v>
      </c>
      <c r="K1772" s="68">
        <v>0.36840000000000006</v>
      </c>
      <c r="L1772" s="68">
        <v>7</v>
      </c>
    </row>
    <row r="1773" spans="1:12" x14ac:dyDescent="0.25">
      <c r="A1773" s="53" t="str">
        <f t="shared" si="220"/>
        <v>2021AugUAE Dirham</v>
      </c>
      <c r="B1773" s="57">
        <f t="shared" si="221"/>
        <v>0</v>
      </c>
      <c r="C1773" s="57">
        <f t="shared" si="222"/>
        <v>0</v>
      </c>
      <c r="D1773" s="57">
        <f t="shared" si="223"/>
        <v>0</v>
      </c>
      <c r="E1773" s="57">
        <f t="shared" si="224"/>
        <v>0</v>
      </c>
      <c r="F1773" s="57">
        <f t="shared" si="225"/>
        <v>0</v>
      </c>
      <c r="G1773" s="57">
        <f t="shared" si="226"/>
        <v>0</v>
      </c>
      <c r="H1773" s="68">
        <v>2021</v>
      </c>
      <c r="I1773" s="68" t="s">
        <v>58</v>
      </c>
      <c r="J1773" s="68" t="s">
        <v>79</v>
      </c>
      <c r="K1773" s="68">
        <v>0.36599999999999999</v>
      </c>
      <c r="L1773" s="68">
        <v>8</v>
      </c>
    </row>
    <row r="1774" spans="1:12" x14ac:dyDescent="0.25">
      <c r="A1774" s="53" t="str">
        <f t="shared" si="220"/>
        <v>2021SepUAE Dirham</v>
      </c>
      <c r="B1774" s="57">
        <f t="shared" si="221"/>
        <v>0</v>
      </c>
      <c r="C1774" s="57">
        <f t="shared" si="222"/>
        <v>0</v>
      </c>
      <c r="D1774" s="57">
        <f t="shared" si="223"/>
        <v>0</v>
      </c>
      <c r="E1774" s="57">
        <f t="shared" si="224"/>
        <v>0</v>
      </c>
      <c r="F1774" s="57">
        <f t="shared" si="225"/>
        <v>0</v>
      </c>
      <c r="G1774" s="57">
        <f t="shared" si="226"/>
        <v>0</v>
      </c>
      <c r="H1774" s="68">
        <v>2021</v>
      </c>
      <c r="I1774" s="68" t="s">
        <v>60</v>
      </c>
      <c r="J1774" s="68" t="s">
        <v>79</v>
      </c>
      <c r="K1774" s="68">
        <v>0.3705</v>
      </c>
      <c r="L1774" s="68">
        <v>9</v>
      </c>
    </row>
    <row r="1775" spans="1:12" x14ac:dyDescent="0.25">
      <c r="A1775" s="53" t="str">
        <f t="shared" si="220"/>
        <v>2021OctUAE Dirham</v>
      </c>
      <c r="B1775" s="57">
        <f t="shared" si="221"/>
        <v>0</v>
      </c>
      <c r="C1775" s="57">
        <f t="shared" si="222"/>
        <v>0</v>
      </c>
      <c r="D1775" s="57">
        <f t="shared" si="223"/>
        <v>0</v>
      </c>
      <c r="E1775" s="57">
        <f t="shared" si="224"/>
        <v>0</v>
      </c>
      <c r="F1775" s="57">
        <f t="shared" si="225"/>
        <v>0</v>
      </c>
      <c r="G1775" s="57">
        <f t="shared" si="226"/>
        <v>0</v>
      </c>
      <c r="H1775" s="68">
        <v>2021</v>
      </c>
      <c r="I1775" s="68" t="s">
        <v>62</v>
      </c>
      <c r="J1775" s="68" t="s">
        <v>79</v>
      </c>
      <c r="K1775" s="68">
        <v>0.36599999999999999</v>
      </c>
      <c r="L1775" s="68">
        <v>10</v>
      </c>
    </row>
    <row r="1776" spans="1:12" x14ac:dyDescent="0.25">
      <c r="A1776" s="53" t="str">
        <f t="shared" si="220"/>
        <v>2021NovUAE Dirham</v>
      </c>
      <c r="B1776" s="57">
        <f t="shared" si="221"/>
        <v>0</v>
      </c>
      <c r="C1776" s="57">
        <f t="shared" si="222"/>
        <v>0</v>
      </c>
      <c r="D1776" s="57">
        <f t="shared" si="223"/>
        <v>0</v>
      </c>
      <c r="E1776" s="57">
        <f t="shared" si="224"/>
        <v>0</v>
      </c>
      <c r="F1776" s="57">
        <f t="shared" si="225"/>
        <v>0</v>
      </c>
      <c r="G1776" s="57">
        <f t="shared" si="226"/>
        <v>0</v>
      </c>
      <c r="H1776" s="68">
        <v>2021</v>
      </c>
      <c r="I1776" s="68" t="s">
        <v>65</v>
      </c>
      <c r="J1776" s="68" t="s">
        <v>79</v>
      </c>
      <c r="K1776" s="68">
        <v>0.37259999999999999</v>
      </c>
      <c r="L1776" s="68">
        <v>11</v>
      </c>
    </row>
    <row r="1777" spans="1:12" x14ac:dyDescent="0.25">
      <c r="A1777" s="53" t="str">
        <f t="shared" si="220"/>
        <v>2021DecUAE Dirham</v>
      </c>
      <c r="B1777" s="57">
        <f t="shared" si="221"/>
        <v>0</v>
      </c>
      <c r="C1777" s="57">
        <f t="shared" si="222"/>
        <v>0</v>
      </c>
      <c r="D1777" s="57">
        <f t="shared" si="223"/>
        <v>0</v>
      </c>
      <c r="E1777" s="57">
        <f t="shared" si="224"/>
        <v>0</v>
      </c>
      <c r="F1777" s="57">
        <f t="shared" si="225"/>
        <v>0</v>
      </c>
      <c r="G1777" s="57">
        <f t="shared" si="226"/>
        <v>0</v>
      </c>
      <c r="H1777" s="68">
        <v>2021</v>
      </c>
      <c r="I1777" s="68" t="s">
        <v>11</v>
      </c>
      <c r="J1777" s="68" t="s">
        <v>79</v>
      </c>
      <c r="K1777" s="68">
        <v>0.36799999999999999</v>
      </c>
      <c r="L1777" s="68">
        <v>12</v>
      </c>
    </row>
    <row r="1778" spans="1:12" x14ac:dyDescent="0.25">
      <c r="A1778" s="53" t="str">
        <f t="shared" si="220"/>
        <v>2022JanUAE Dirham</v>
      </c>
      <c r="B1778" s="57">
        <f t="shared" si="221"/>
        <v>0</v>
      </c>
      <c r="C1778" s="57">
        <f t="shared" si="222"/>
        <v>0</v>
      </c>
      <c r="D1778" s="57">
        <f t="shared" si="223"/>
        <v>0</v>
      </c>
      <c r="E1778" s="57">
        <f t="shared" si="224"/>
        <v>0</v>
      </c>
      <c r="F1778" s="57">
        <f t="shared" si="225"/>
        <v>0</v>
      </c>
      <c r="G1778" s="57">
        <f t="shared" si="226"/>
        <v>0</v>
      </c>
      <c r="H1778" s="68">
        <v>2022</v>
      </c>
      <c r="I1778" s="68" t="s">
        <v>8</v>
      </c>
      <c r="J1778" s="68" t="s">
        <v>79</v>
      </c>
      <c r="K1778" s="68">
        <v>0.36909999999999998</v>
      </c>
      <c r="L1778" s="68">
        <v>1</v>
      </c>
    </row>
    <row r="1779" spans="1:12" x14ac:dyDescent="0.25">
      <c r="A1779" s="53" t="str">
        <f t="shared" si="220"/>
        <v>2022FebUAE Dirham</v>
      </c>
      <c r="B1779" s="57">
        <f t="shared" si="221"/>
        <v>0</v>
      </c>
      <c r="C1779" s="57">
        <f t="shared" si="222"/>
        <v>0</v>
      </c>
      <c r="D1779" s="57">
        <f t="shared" si="223"/>
        <v>0</v>
      </c>
      <c r="E1779" s="57">
        <f t="shared" si="224"/>
        <v>0</v>
      </c>
      <c r="F1779" s="57">
        <f t="shared" si="225"/>
        <v>0</v>
      </c>
      <c r="G1779" s="57">
        <f t="shared" si="226"/>
        <v>0</v>
      </c>
      <c r="H1779" s="68">
        <v>2022</v>
      </c>
      <c r="I1779" s="68" t="s">
        <v>36</v>
      </c>
      <c r="J1779" s="68" t="s">
        <v>79</v>
      </c>
      <c r="K1779" s="68">
        <v>0.37020000000000003</v>
      </c>
      <c r="L1779" s="68">
        <v>2</v>
      </c>
    </row>
    <row r="1780" spans="1:12" x14ac:dyDescent="0.25">
      <c r="A1780" s="53" t="str">
        <f t="shared" si="220"/>
        <v>2022MarUAE Dirham</v>
      </c>
      <c r="B1780" s="57">
        <f t="shared" si="221"/>
        <v>0</v>
      </c>
      <c r="C1780" s="57">
        <f t="shared" si="222"/>
        <v>0</v>
      </c>
      <c r="D1780" s="57">
        <f t="shared" si="223"/>
        <v>0</v>
      </c>
      <c r="E1780" s="57">
        <f t="shared" si="224"/>
        <v>0</v>
      </c>
      <c r="F1780" s="57">
        <f t="shared" si="225"/>
        <v>0</v>
      </c>
      <c r="G1780" s="57">
        <f t="shared" si="226"/>
        <v>0</v>
      </c>
      <c r="H1780" s="68">
        <v>2022</v>
      </c>
      <c r="I1780" s="68" t="s">
        <v>40</v>
      </c>
      <c r="J1780" s="68" t="s">
        <v>79</v>
      </c>
      <c r="K1780" s="68">
        <v>0.36849999999999999</v>
      </c>
      <c r="L1780" s="68">
        <v>3</v>
      </c>
    </row>
    <row r="1781" spans="1:12" x14ac:dyDescent="0.25">
      <c r="A1781" s="53" t="str">
        <f t="shared" si="220"/>
        <v>2022AprUAE Dirham</v>
      </c>
      <c r="B1781" s="57">
        <f t="shared" si="221"/>
        <v>0</v>
      </c>
      <c r="C1781" s="57">
        <f t="shared" si="222"/>
        <v>0</v>
      </c>
      <c r="D1781" s="57">
        <f t="shared" si="223"/>
        <v>0</v>
      </c>
      <c r="E1781" s="57">
        <f t="shared" si="224"/>
        <v>0</v>
      </c>
      <c r="F1781" s="57">
        <f t="shared" si="225"/>
        <v>0</v>
      </c>
      <c r="G1781" s="57">
        <f t="shared" si="226"/>
        <v>0</v>
      </c>
      <c r="H1781" s="68">
        <v>2022</v>
      </c>
      <c r="I1781" s="68" t="s">
        <v>44</v>
      </c>
      <c r="J1781" s="68" t="s">
        <v>79</v>
      </c>
      <c r="K1781" s="68">
        <v>0.377</v>
      </c>
      <c r="L1781" s="68">
        <v>4</v>
      </c>
    </row>
    <row r="1782" spans="1:12" x14ac:dyDescent="0.25">
      <c r="A1782" s="53" t="str">
        <f t="shared" si="220"/>
        <v>2022MayUAE Dirham</v>
      </c>
      <c r="B1782" s="57">
        <f t="shared" si="221"/>
        <v>0</v>
      </c>
      <c r="C1782" s="57">
        <f t="shared" si="222"/>
        <v>0</v>
      </c>
      <c r="D1782" s="57">
        <f t="shared" si="223"/>
        <v>0</v>
      </c>
      <c r="E1782" s="57">
        <f t="shared" si="224"/>
        <v>0</v>
      </c>
      <c r="F1782" s="57">
        <f t="shared" si="225"/>
        <v>0</v>
      </c>
      <c r="G1782" s="57">
        <f t="shared" si="226"/>
        <v>0</v>
      </c>
      <c r="H1782" s="68">
        <v>2022</v>
      </c>
      <c r="I1782" s="68" t="s">
        <v>48</v>
      </c>
      <c r="J1782" s="68" t="s">
        <v>79</v>
      </c>
      <c r="K1782" s="68">
        <v>0.37290000000000001</v>
      </c>
      <c r="L1782" s="68">
        <v>5</v>
      </c>
    </row>
    <row r="1783" spans="1:12" x14ac:dyDescent="0.25">
      <c r="A1783" s="53" t="str">
        <f t="shared" si="220"/>
        <v>2022JunUAE Dirham</v>
      </c>
      <c r="B1783" s="57">
        <f t="shared" si="221"/>
        <v>0</v>
      </c>
      <c r="C1783" s="57">
        <f t="shared" si="222"/>
        <v>0</v>
      </c>
      <c r="D1783" s="57">
        <f t="shared" si="223"/>
        <v>0</v>
      </c>
      <c r="E1783" s="57">
        <f t="shared" si="224"/>
        <v>0</v>
      </c>
      <c r="F1783" s="57">
        <f t="shared" si="225"/>
        <v>0</v>
      </c>
      <c r="G1783" s="57">
        <f t="shared" si="226"/>
        <v>0</v>
      </c>
      <c r="H1783" s="68">
        <v>2022</v>
      </c>
      <c r="I1783" s="68" t="s">
        <v>52</v>
      </c>
      <c r="J1783" s="68" t="s">
        <v>79</v>
      </c>
      <c r="K1783" s="68">
        <v>0.37890000000000001</v>
      </c>
      <c r="L1783" s="68">
        <v>6</v>
      </c>
    </row>
    <row r="1784" spans="1:12" x14ac:dyDescent="0.25">
      <c r="A1784" s="53" t="str">
        <f t="shared" si="220"/>
        <v>2022JulUAE Dirham</v>
      </c>
      <c r="B1784" s="57">
        <f t="shared" si="221"/>
        <v>0</v>
      </c>
      <c r="C1784" s="57">
        <f t="shared" si="222"/>
        <v>0</v>
      </c>
      <c r="D1784" s="57">
        <f t="shared" si="223"/>
        <v>0</v>
      </c>
      <c r="E1784" s="57">
        <f t="shared" si="224"/>
        <v>0</v>
      </c>
      <c r="F1784" s="57">
        <f t="shared" si="225"/>
        <v>0</v>
      </c>
      <c r="G1784" s="57">
        <f t="shared" si="226"/>
        <v>0</v>
      </c>
      <c r="H1784" s="68">
        <v>2022</v>
      </c>
      <c r="I1784" s="68" t="s">
        <v>56</v>
      </c>
      <c r="J1784" s="68" t="s">
        <v>79</v>
      </c>
      <c r="K1784" s="68">
        <v>0.37530000000000002</v>
      </c>
      <c r="L1784" s="68">
        <v>7</v>
      </c>
    </row>
    <row r="1785" spans="1:12" x14ac:dyDescent="0.25">
      <c r="A1785" s="53" t="str">
        <f t="shared" si="220"/>
        <v>2022AugUAE Dirham</v>
      </c>
      <c r="B1785" s="57">
        <f t="shared" si="221"/>
        <v>0</v>
      </c>
      <c r="C1785" s="57">
        <f t="shared" si="222"/>
        <v>0</v>
      </c>
      <c r="D1785" s="57">
        <f t="shared" si="223"/>
        <v>0</v>
      </c>
      <c r="E1785" s="57">
        <f t="shared" si="224"/>
        <v>0</v>
      </c>
      <c r="F1785" s="57">
        <f t="shared" si="225"/>
        <v>0</v>
      </c>
      <c r="G1785" s="57">
        <f t="shared" si="226"/>
        <v>0</v>
      </c>
      <c r="H1785" s="68">
        <v>2022</v>
      </c>
      <c r="I1785" s="68" t="s">
        <v>58</v>
      </c>
      <c r="J1785" s="68" t="s">
        <v>79</v>
      </c>
      <c r="K1785" s="68">
        <v>0.37979999999999997</v>
      </c>
      <c r="L1785" s="68">
        <v>8</v>
      </c>
    </row>
    <row r="1786" spans="1:12" x14ac:dyDescent="0.25">
      <c r="A1786" s="53" t="str">
        <f t="shared" si="220"/>
        <v>2022SepUAE Dirham</v>
      </c>
      <c r="B1786" s="57">
        <f t="shared" si="221"/>
        <v>0</v>
      </c>
      <c r="C1786" s="57">
        <f t="shared" si="222"/>
        <v>0</v>
      </c>
      <c r="D1786" s="57">
        <f t="shared" si="223"/>
        <v>0</v>
      </c>
      <c r="E1786" s="57">
        <f t="shared" si="224"/>
        <v>0</v>
      </c>
      <c r="F1786" s="57">
        <f t="shared" si="225"/>
        <v>0</v>
      </c>
      <c r="G1786" s="57">
        <f t="shared" si="226"/>
        <v>0</v>
      </c>
      <c r="H1786" s="68">
        <v>2022</v>
      </c>
      <c r="I1786" s="68" t="s">
        <v>60</v>
      </c>
      <c r="J1786" s="68" t="s">
        <v>79</v>
      </c>
      <c r="K1786" s="68">
        <v>0.39039999999999997</v>
      </c>
      <c r="L1786" s="68">
        <v>9</v>
      </c>
    </row>
    <row r="1787" spans="1:12" x14ac:dyDescent="0.25">
      <c r="A1787" s="53" t="str">
        <f t="shared" si="220"/>
        <v>2022OctUAE Dirham</v>
      </c>
      <c r="B1787" s="57">
        <f t="shared" si="221"/>
        <v>0</v>
      </c>
      <c r="C1787" s="57">
        <f t="shared" si="222"/>
        <v>0</v>
      </c>
      <c r="D1787" s="57">
        <f t="shared" si="223"/>
        <v>0</v>
      </c>
      <c r="E1787" s="57">
        <f t="shared" si="224"/>
        <v>0</v>
      </c>
      <c r="F1787" s="57">
        <f t="shared" si="225"/>
        <v>0</v>
      </c>
      <c r="G1787" s="57">
        <f t="shared" si="226"/>
        <v>0</v>
      </c>
      <c r="H1787" s="68">
        <v>2022</v>
      </c>
      <c r="I1787" s="68" t="s">
        <v>62</v>
      </c>
      <c r="J1787" s="68" t="s">
        <v>79</v>
      </c>
      <c r="K1787" s="68">
        <v>0.38420000000000004</v>
      </c>
      <c r="L1787" s="68">
        <v>10</v>
      </c>
    </row>
    <row r="1788" spans="1:12" x14ac:dyDescent="0.25">
      <c r="A1788" s="53" t="str">
        <f t="shared" si="220"/>
        <v>2022NovUAE Dirham</v>
      </c>
      <c r="B1788" s="57">
        <f t="shared" si="221"/>
        <v>0</v>
      </c>
      <c r="C1788" s="57">
        <f t="shared" si="222"/>
        <v>0</v>
      </c>
      <c r="D1788" s="57">
        <f t="shared" si="223"/>
        <v>0</v>
      </c>
      <c r="E1788" s="57">
        <f t="shared" si="224"/>
        <v>0</v>
      </c>
      <c r="F1788" s="57">
        <f t="shared" si="225"/>
        <v>0</v>
      </c>
      <c r="G1788" s="57">
        <f t="shared" si="226"/>
        <v>0</v>
      </c>
      <c r="H1788" s="68">
        <v>2022</v>
      </c>
      <c r="I1788" s="68" t="s">
        <v>65</v>
      </c>
      <c r="J1788" s="68" t="s">
        <v>79</v>
      </c>
      <c r="K1788" s="68">
        <v>0.37359999999999999</v>
      </c>
      <c r="L1788" s="68">
        <v>11</v>
      </c>
    </row>
    <row r="1789" spans="1:12" x14ac:dyDescent="0.25">
      <c r="A1789" s="53" t="str">
        <f t="shared" si="220"/>
        <v>2022DecUAE Dirham</v>
      </c>
      <c r="B1789" s="57">
        <f t="shared" si="221"/>
        <v>0</v>
      </c>
      <c r="C1789" s="57">
        <f t="shared" si="222"/>
        <v>0</v>
      </c>
      <c r="D1789" s="57">
        <f t="shared" si="223"/>
        <v>0</v>
      </c>
      <c r="E1789" s="57">
        <f t="shared" si="224"/>
        <v>0</v>
      </c>
      <c r="F1789" s="57">
        <f t="shared" si="225"/>
        <v>0</v>
      </c>
      <c r="G1789" s="57">
        <f t="shared" si="226"/>
        <v>0</v>
      </c>
      <c r="H1789" s="68">
        <v>2022</v>
      </c>
      <c r="I1789" s="68" t="s">
        <v>11</v>
      </c>
      <c r="J1789" s="68" t="s">
        <v>79</v>
      </c>
      <c r="K1789" s="68">
        <v>0.36609999999999998</v>
      </c>
      <c r="L1789" s="68">
        <v>12</v>
      </c>
    </row>
    <row r="1790" spans="1:12" x14ac:dyDescent="0.25">
      <c r="A1790" s="53" t="str">
        <f t="shared" si="220"/>
        <v>2023JanUAE Dirham</v>
      </c>
      <c r="B1790" s="57">
        <f t="shared" si="221"/>
        <v>0</v>
      </c>
      <c r="C1790" s="57">
        <f t="shared" si="222"/>
        <v>0</v>
      </c>
      <c r="D1790" s="57">
        <f t="shared" si="223"/>
        <v>0</v>
      </c>
      <c r="E1790" s="57">
        <f t="shared" si="224"/>
        <v>0</v>
      </c>
      <c r="F1790" s="57">
        <f t="shared" si="225"/>
        <v>0</v>
      </c>
      <c r="G1790" s="57">
        <f t="shared" si="226"/>
        <v>0</v>
      </c>
      <c r="H1790" s="68">
        <v>2023</v>
      </c>
      <c r="I1790" s="68" t="s">
        <v>8</v>
      </c>
      <c r="J1790" s="68" t="s">
        <v>79</v>
      </c>
      <c r="K1790" s="68">
        <v>0.35780000000000001</v>
      </c>
      <c r="L1790" s="68">
        <v>1</v>
      </c>
    </row>
    <row r="1791" spans="1:12" x14ac:dyDescent="0.25">
      <c r="A1791" s="53" t="str">
        <f t="shared" si="220"/>
        <v>2023FebUAE Dirham</v>
      </c>
      <c r="B1791" s="57">
        <f t="shared" si="221"/>
        <v>0</v>
      </c>
      <c r="C1791" s="57">
        <f t="shared" si="222"/>
        <v>0</v>
      </c>
      <c r="D1791" s="57">
        <f t="shared" si="223"/>
        <v>0</v>
      </c>
      <c r="E1791" s="57">
        <f t="shared" si="224"/>
        <v>0</v>
      </c>
      <c r="F1791" s="57">
        <f t="shared" si="225"/>
        <v>0</v>
      </c>
      <c r="G1791" s="57">
        <f t="shared" si="226"/>
        <v>0</v>
      </c>
      <c r="H1791" s="68">
        <v>2023</v>
      </c>
      <c r="I1791" s="68" t="s">
        <v>36</v>
      </c>
      <c r="J1791" s="68" t="s">
        <v>79</v>
      </c>
      <c r="K1791" s="68">
        <v>0.36700000000000005</v>
      </c>
      <c r="L1791" s="68">
        <v>2</v>
      </c>
    </row>
    <row r="1792" spans="1:12" x14ac:dyDescent="0.25">
      <c r="A1792" s="53" t="str">
        <f t="shared" si="220"/>
        <v>2023MarUAE Dirham</v>
      </c>
      <c r="B1792" s="57">
        <f t="shared" si="221"/>
        <v>0</v>
      </c>
      <c r="C1792" s="57">
        <f t="shared" si="222"/>
        <v>0</v>
      </c>
      <c r="D1792" s="57">
        <f t="shared" si="223"/>
        <v>0</v>
      </c>
      <c r="E1792" s="57">
        <f t="shared" si="224"/>
        <v>0</v>
      </c>
      <c r="F1792" s="57">
        <f t="shared" si="225"/>
        <v>0</v>
      </c>
      <c r="G1792" s="57">
        <f t="shared" si="226"/>
        <v>0</v>
      </c>
      <c r="H1792" s="68">
        <v>2023</v>
      </c>
      <c r="I1792" s="68" t="s">
        <v>40</v>
      </c>
      <c r="J1792" s="68" t="s">
        <v>79</v>
      </c>
      <c r="K1792" s="68">
        <v>0.36130000000000001</v>
      </c>
      <c r="L1792" s="68">
        <v>3</v>
      </c>
    </row>
    <row r="1793" spans="1:12" x14ac:dyDescent="0.25">
      <c r="A1793" s="53" t="str">
        <f t="shared" si="220"/>
        <v>2023AprUAE Dirham</v>
      </c>
      <c r="B1793" s="57">
        <f t="shared" si="221"/>
        <v>0</v>
      </c>
      <c r="C1793" s="57">
        <f t="shared" si="222"/>
        <v>0</v>
      </c>
      <c r="D1793" s="57">
        <f t="shared" si="223"/>
        <v>0</v>
      </c>
      <c r="E1793" s="57">
        <f t="shared" si="224"/>
        <v>0</v>
      </c>
      <c r="F1793" s="57">
        <f t="shared" si="225"/>
        <v>0</v>
      </c>
      <c r="G1793" s="57">
        <f t="shared" si="226"/>
        <v>0</v>
      </c>
      <c r="H1793" s="68">
        <v>2023</v>
      </c>
      <c r="I1793" s="68" t="s">
        <v>44</v>
      </c>
      <c r="J1793" s="68" t="s">
        <v>79</v>
      </c>
      <c r="K1793" s="68">
        <v>0.36320000000000002</v>
      </c>
      <c r="L1793" s="68">
        <v>4</v>
      </c>
    </row>
    <row r="1794" spans="1:12" x14ac:dyDescent="0.25">
      <c r="A1794" s="53" t="str">
        <f t="shared" si="220"/>
        <v>2023MayUAE Dirham</v>
      </c>
      <c r="B1794" s="57">
        <f t="shared" si="221"/>
        <v>0</v>
      </c>
      <c r="C1794" s="57">
        <f t="shared" si="222"/>
        <v>0</v>
      </c>
      <c r="D1794" s="57">
        <f t="shared" si="223"/>
        <v>0</v>
      </c>
      <c r="E1794" s="57">
        <f t="shared" si="224"/>
        <v>0</v>
      </c>
      <c r="F1794" s="57">
        <f t="shared" si="225"/>
        <v>0</v>
      </c>
      <c r="G1794" s="57">
        <f t="shared" si="226"/>
        <v>0</v>
      </c>
      <c r="H1794" s="68">
        <v>2023</v>
      </c>
      <c r="I1794" s="68" t="s">
        <v>48</v>
      </c>
      <c r="J1794" s="68" t="s">
        <v>79</v>
      </c>
      <c r="K1794" s="68">
        <v>0.36859999999999998</v>
      </c>
      <c r="L1794" s="68">
        <v>5</v>
      </c>
    </row>
    <row r="1795" spans="1:12" x14ac:dyDescent="0.25">
      <c r="A1795" s="53" t="str">
        <f t="shared" si="220"/>
        <v>2023JunUAE Dirham</v>
      </c>
      <c r="B1795" s="57">
        <f t="shared" si="221"/>
        <v>0</v>
      </c>
      <c r="C1795" s="57">
        <f t="shared" si="222"/>
        <v>0</v>
      </c>
      <c r="D1795" s="57">
        <f t="shared" si="223"/>
        <v>0</v>
      </c>
      <c r="E1795" s="57">
        <f t="shared" si="224"/>
        <v>0</v>
      </c>
      <c r="F1795" s="57">
        <f t="shared" si="225"/>
        <v>0</v>
      </c>
      <c r="G1795" s="57">
        <f t="shared" si="226"/>
        <v>0</v>
      </c>
      <c r="H1795" s="68">
        <v>2023</v>
      </c>
      <c r="I1795" s="68" t="s">
        <v>52</v>
      </c>
      <c r="J1795" s="68" t="s">
        <v>79</v>
      </c>
      <c r="K1795" s="68">
        <v>0.36909999999999998</v>
      </c>
      <c r="L1795" s="68">
        <v>6</v>
      </c>
    </row>
    <row r="1796" spans="1:12" x14ac:dyDescent="0.25">
      <c r="A1796" s="53" t="str">
        <f t="shared" si="220"/>
        <v>2023JulUAE Dirham</v>
      </c>
      <c r="B1796" s="57">
        <f t="shared" si="221"/>
        <v>0</v>
      </c>
      <c r="C1796" s="57">
        <f t="shared" si="222"/>
        <v>0</v>
      </c>
      <c r="D1796" s="57">
        <f t="shared" si="223"/>
        <v>0</v>
      </c>
      <c r="E1796" s="57">
        <f t="shared" si="224"/>
        <v>0</v>
      </c>
      <c r="F1796" s="57">
        <f t="shared" si="225"/>
        <v>0</v>
      </c>
      <c r="G1796" s="57">
        <f t="shared" si="226"/>
        <v>0</v>
      </c>
      <c r="H1796" s="68">
        <v>2023</v>
      </c>
      <c r="I1796" s="68" t="s">
        <v>56</v>
      </c>
      <c r="J1796" s="68" t="s">
        <v>79</v>
      </c>
      <c r="K1796" s="68">
        <v>0.36259999999999998</v>
      </c>
      <c r="L1796" s="68">
        <v>7</v>
      </c>
    </row>
    <row r="1797" spans="1:12" x14ac:dyDescent="0.25">
      <c r="A1797" s="53" t="str">
        <f t="shared" si="220"/>
        <v>2023AugUAE Dirham</v>
      </c>
      <c r="B1797" s="57">
        <f t="shared" si="221"/>
        <v>0</v>
      </c>
      <c r="C1797" s="57">
        <f t="shared" si="222"/>
        <v>0</v>
      </c>
      <c r="D1797" s="57">
        <f t="shared" si="223"/>
        <v>0</v>
      </c>
      <c r="E1797" s="57">
        <f t="shared" si="224"/>
        <v>0</v>
      </c>
      <c r="F1797" s="57">
        <f t="shared" si="225"/>
        <v>0</v>
      </c>
      <c r="G1797" s="57">
        <f t="shared" si="226"/>
        <v>0</v>
      </c>
      <c r="H1797" s="68">
        <v>2023</v>
      </c>
      <c r="I1797" s="68" t="s">
        <v>58</v>
      </c>
      <c r="J1797" s="68" t="s">
        <v>79</v>
      </c>
      <c r="K1797" s="68">
        <v>0.36759999999999998</v>
      </c>
      <c r="L1797" s="68">
        <v>8</v>
      </c>
    </row>
    <row r="1798" spans="1:12" x14ac:dyDescent="0.25">
      <c r="A1798" s="53" t="str">
        <f t="shared" si="220"/>
        <v>2023SepUAE Dirham</v>
      </c>
      <c r="B1798" s="57">
        <f t="shared" si="221"/>
        <v>0</v>
      </c>
      <c r="C1798" s="57">
        <f t="shared" si="222"/>
        <v>0</v>
      </c>
      <c r="D1798" s="57">
        <f t="shared" si="223"/>
        <v>0</v>
      </c>
      <c r="E1798" s="57">
        <f t="shared" si="224"/>
        <v>0</v>
      </c>
      <c r="F1798" s="57">
        <f t="shared" si="225"/>
        <v>0</v>
      </c>
      <c r="G1798" s="57">
        <f t="shared" si="226"/>
        <v>0</v>
      </c>
      <c r="H1798" s="68">
        <v>2023</v>
      </c>
      <c r="I1798" s="68" t="s">
        <v>60</v>
      </c>
      <c r="J1798" s="68" t="s">
        <v>79</v>
      </c>
      <c r="K1798" s="68">
        <v>0.37159999999999999</v>
      </c>
      <c r="L1798" s="68">
        <v>9</v>
      </c>
    </row>
    <row r="1799" spans="1:12" x14ac:dyDescent="0.25">
      <c r="A1799" s="53" t="str">
        <f t="shared" si="220"/>
        <v>2023OctUAE Dirham</v>
      </c>
      <c r="B1799" s="57">
        <f t="shared" si="221"/>
        <v>0</v>
      </c>
      <c r="C1799" s="57">
        <f t="shared" si="222"/>
        <v>0</v>
      </c>
      <c r="D1799" s="57">
        <f t="shared" si="223"/>
        <v>0</v>
      </c>
      <c r="E1799" s="57">
        <f t="shared" si="224"/>
        <v>0</v>
      </c>
      <c r="F1799" s="57">
        <f t="shared" si="225"/>
        <v>0</v>
      </c>
      <c r="G1799" s="57">
        <f t="shared" si="226"/>
        <v>0</v>
      </c>
      <c r="H1799" s="68">
        <v>2023</v>
      </c>
      <c r="I1799" s="68" t="s">
        <v>62</v>
      </c>
      <c r="J1799" s="68" t="s">
        <v>79</v>
      </c>
      <c r="K1799" s="68">
        <v>0.37209999999999999</v>
      </c>
      <c r="L1799" s="68">
        <v>10</v>
      </c>
    </row>
    <row r="1800" spans="1:12" x14ac:dyDescent="0.25">
      <c r="A1800" s="53" t="str">
        <f t="shared" si="220"/>
        <v>2023NovUAE Dirham</v>
      </c>
      <c r="B1800" s="57">
        <f t="shared" si="221"/>
        <v>0</v>
      </c>
      <c r="C1800" s="57">
        <f t="shared" si="222"/>
        <v>0</v>
      </c>
      <c r="D1800" s="57">
        <f t="shared" si="223"/>
        <v>0</v>
      </c>
      <c r="E1800" s="57">
        <f t="shared" si="224"/>
        <v>0</v>
      </c>
      <c r="F1800" s="57">
        <f t="shared" si="225"/>
        <v>0</v>
      </c>
      <c r="G1800" s="57">
        <f t="shared" si="226"/>
        <v>0</v>
      </c>
      <c r="H1800" s="68">
        <v>2023</v>
      </c>
      <c r="I1800" s="68" t="s">
        <v>65</v>
      </c>
      <c r="J1800" s="68" t="s">
        <v>79</v>
      </c>
      <c r="K1800" s="68">
        <v>0.36259999999999998</v>
      </c>
      <c r="L1800" s="68">
        <v>11</v>
      </c>
    </row>
    <row r="1801" spans="1:12" x14ac:dyDescent="0.25">
      <c r="A1801" s="53" t="str">
        <f t="shared" si="220"/>
        <v>2023DecUAE Dirham</v>
      </c>
      <c r="B1801" s="57">
        <f t="shared" si="221"/>
        <v>0</v>
      </c>
      <c r="C1801" s="57">
        <f t="shared" si="222"/>
        <v>0</v>
      </c>
      <c r="D1801" s="57">
        <f t="shared" si="223"/>
        <v>0</v>
      </c>
      <c r="E1801" s="57">
        <f t="shared" si="224"/>
        <v>0</v>
      </c>
      <c r="F1801" s="57">
        <f t="shared" si="225"/>
        <v>0</v>
      </c>
      <c r="G1801" s="57">
        <f t="shared" si="226"/>
        <v>0</v>
      </c>
      <c r="H1801" s="68">
        <v>2023</v>
      </c>
      <c r="I1801" s="68" t="s">
        <v>11</v>
      </c>
      <c r="J1801" s="68" t="s">
        <v>79</v>
      </c>
      <c r="K1801" s="68">
        <v>0.35899999999999999</v>
      </c>
      <c r="L1801" s="68">
        <v>12</v>
      </c>
    </row>
    <row r="1802" spans="1:12" x14ac:dyDescent="0.25">
      <c r="A1802" s="53" t="str">
        <f t="shared" si="220"/>
        <v>2024JanUAE Dirham</v>
      </c>
      <c r="B1802" s="57">
        <f t="shared" si="221"/>
        <v>0</v>
      </c>
      <c r="C1802" s="57">
        <f t="shared" si="222"/>
        <v>0</v>
      </c>
      <c r="D1802" s="57">
        <f t="shared" si="223"/>
        <v>0</v>
      </c>
      <c r="E1802" s="57">
        <f t="shared" si="224"/>
        <v>0</v>
      </c>
      <c r="F1802" s="57">
        <f t="shared" si="225"/>
        <v>0</v>
      </c>
      <c r="G1802" s="57">
        <f t="shared" si="226"/>
        <v>0</v>
      </c>
      <c r="H1802" s="68">
        <v>2024</v>
      </c>
      <c r="I1802" s="68" t="s">
        <v>8</v>
      </c>
      <c r="J1802" s="68" t="s">
        <v>79</v>
      </c>
      <c r="K1802" s="68">
        <v>0.36509999999999998</v>
      </c>
      <c r="L1802" s="68">
        <v>1</v>
      </c>
    </row>
    <row r="1803" spans="1:12" x14ac:dyDescent="0.25">
      <c r="A1803" s="53" t="str">
        <f t="shared" si="220"/>
        <v>2024FebUAE Dirham</v>
      </c>
      <c r="B1803" s="57">
        <f t="shared" si="221"/>
        <v>0</v>
      </c>
      <c r="C1803" s="57">
        <f t="shared" si="222"/>
        <v>0</v>
      </c>
      <c r="D1803" s="57">
        <f t="shared" si="223"/>
        <v>0</v>
      </c>
      <c r="E1803" s="57">
        <f t="shared" si="224"/>
        <v>0</v>
      </c>
      <c r="F1803" s="57">
        <f t="shared" si="225"/>
        <v>0</v>
      </c>
      <c r="G1803" s="57">
        <f t="shared" si="226"/>
        <v>0</v>
      </c>
      <c r="H1803" s="68">
        <v>2024</v>
      </c>
      <c r="I1803" s="68" t="s">
        <v>36</v>
      </c>
      <c r="J1803" s="68" t="s">
        <v>79</v>
      </c>
      <c r="K1803" s="68">
        <v>0.36609999999999998</v>
      </c>
      <c r="L1803" s="68">
        <v>2</v>
      </c>
    </row>
    <row r="1804" spans="1:12" x14ac:dyDescent="0.25">
      <c r="A1804" s="53" t="str">
        <f t="shared" si="220"/>
        <v>2024MarUAE Dirham</v>
      </c>
      <c r="B1804" s="57">
        <f t="shared" si="221"/>
        <v>0</v>
      </c>
      <c r="C1804" s="57">
        <f t="shared" si="222"/>
        <v>0</v>
      </c>
      <c r="D1804" s="57">
        <f t="shared" si="223"/>
        <v>0</v>
      </c>
      <c r="E1804" s="57">
        <f t="shared" si="224"/>
        <v>0</v>
      </c>
      <c r="F1804" s="57">
        <f t="shared" si="225"/>
        <v>0</v>
      </c>
      <c r="G1804" s="57">
        <f t="shared" si="226"/>
        <v>0</v>
      </c>
      <c r="H1804" s="68">
        <v>2024</v>
      </c>
      <c r="I1804" s="68" t="s">
        <v>40</v>
      </c>
      <c r="J1804" s="68" t="s">
        <v>79</v>
      </c>
      <c r="K1804" s="68">
        <v>0.3669</v>
      </c>
      <c r="L1804" s="68">
        <v>3</v>
      </c>
    </row>
    <row r="1805" spans="1:12" x14ac:dyDescent="0.25">
      <c r="A1805" s="53" t="str">
        <f t="shared" si="220"/>
        <v>2024AprUAE Dirham</v>
      </c>
      <c r="B1805" s="57">
        <f t="shared" si="221"/>
        <v>0</v>
      </c>
      <c r="C1805" s="57">
        <f t="shared" si="222"/>
        <v>0</v>
      </c>
      <c r="D1805" s="57">
        <f t="shared" si="223"/>
        <v>0</v>
      </c>
      <c r="E1805" s="57">
        <f t="shared" si="224"/>
        <v>0</v>
      </c>
      <c r="F1805" s="57">
        <f t="shared" si="225"/>
        <v>0</v>
      </c>
      <c r="G1805" s="57">
        <f t="shared" si="226"/>
        <v>0</v>
      </c>
      <c r="H1805" s="68">
        <v>2024</v>
      </c>
      <c r="I1805" s="68" t="s">
        <v>44</v>
      </c>
      <c r="J1805" s="68" t="s">
        <v>79</v>
      </c>
      <c r="K1805" s="68">
        <v>0.37060000000000004</v>
      </c>
      <c r="L1805" s="68">
        <v>4</v>
      </c>
    </row>
    <row r="1806" spans="1:12" x14ac:dyDescent="0.25">
      <c r="A1806" s="53" t="str">
        <f t="shared" si="220"/>
        <v>2024MayUAE Dirham</v>
      </c>
      <c r="B1806" s="57">
        <f t="shared" si="221"/>
        <v>0</v>
      </c>
      <c r="C1806" s="57">
        <f t="shared" si="222"/>
        <v>0</v>
      </c>
      <c r="D1806" s="57">
        <f t="shared" si="223"/>
        <v>0</v>
      </c>
      <c r="E1806" s="57">
        <f t="shared" si="224"/>
        <v>0</v>
      </c>
      <c r="F1806" s="57">
        <f t="shared" si="225"/>
        <v>0</v>
      </c>
      <c r="G1806" s="57">
        <f t="shared" si="226"/>
        <v>0</v>
      </c>
      <c r="H1806" s="68">
        <v>2024</v>
      </c>
      <c r="I1806" s="68" t="s">
        <v>48</v>
      </c>
      <c r="J1806" s="68" t="s">
        <v>79</v>
      </c>
      <c r="K1806" s="68">
        <v>0.36770000000000003</v>
      </c>
      <c r="L1806" s="68">
        <v>5</v>
      </c>
    </row>
    <row r="1807" spans="1:12" x14ac:dyDescent="0.25">
      <c r="A1807" s="53" t="str">
        <f t="shared" si="220"/>
        <v>2024JunUAE Dirham</v>
      </c>
      <c r="B1807" s="57">
        <f t="shared" si="221"/>
        <v>0</v>
      </c>
      <c r="C1807" s="57">
        <f t="shared" si="222"/>
        <v>0</v>
      </c>
      <c r="D1807" s="57">
        <f t="shared" si="223"/>
        <v>0</v>
      </c>
      <c r="E1807" s="57">
        <f t="shared" si="224"/>
        <v>0</v>
      </c>
      <c r="F1807" s="57">
        <f t="shared" si="225"/>
        <v>0</v>
      </c>
      <c r="G1807" s="57">
        <f t="shared" si="226"/>
        <v>0</v>
      </c>
      <c r="H1807" s="68">
        <v>2024</v>
      </c>
      <c r="I1807" s="68" t="s">
        <v>52</v>
      </c>
      <c r="J1807" s="68" t="s">
        <v>79</v>
      </c>
      <c r="K1807" s="68">
        <v>0.36979999999999996</v>
      </c>
      <c r="L1807" s="68">
        <v>6</v>
      </c>
    </row>
    <row r="1808" spans="1:12" x14ac:dyDescent="0.25">
      <c r="A1808" s="53" t="str">
        <f t="shared" si="220"/>
        <v>2024JulUAE Dirham</v>
      </c>
      <c r="B1808" s="57">
        <f t="shared" si="221"/>
        <v>0</v>
      </c>
      <c r="C1808" s="57">
        <f t="shared" si="222"/>
        <v>0</v>
      </c>
      <c r="D1808" s="57">
        <f t="shared" si="223"/>
        <v>0</v>
      </c>
      <c r="E1808" s="57">
        <f t="shared" si="224"/>
        <v>0</v>
      </c>
      <c r="F1808" s="57">
        <f t="shared" si="225"/>
        <v>0</v>
      </c>
      <c r="G1808" s="57">
        <f t="shared" si="226"/>
        <v>0</v>
      </c>
      <c r="H1808" s="68">
        <v>2024</v>
      </c>
      <c r="I1808" s="68" t="s">
        <v>56</v>
      </c>
      <c r="J1808" s="68" t="s">
        <v>79</v>
      </c>
      <c r="K1808" s="68">
        <v>0.36579999999999996</v>
      </c>
      <c r="L1808" s="68">
        <v>7</v>
      </c>
    </row>
    <row r="1809" spans="1:12" x14ac:dyDescent="0.25">
      <c r="A1809" s="53" t="str">
        <f t="shared" si="220"/>
        <v>2024AugUAE Dirham</v>
      </c>
      <c r="B1809" s="57">
        <f t="shared" si="221"/>
        <v>0</v>
      </c>
      <c r="C1809" s="57">
        <f t="shared" si="222"/>
        <v>0</v>
      </c>
      <c r="D1809" s="57">
        <f t="shared" si="223"/>
        <v>0</v>
      </c>
      <c r="E1809" s="57">
        <f t="shared" si="224"/>
        <v>0</v>
      </c>
      <c r="F1809" s="57">
        <f t="shared" si="225"/>
        <v>0</v>
      </c>
      <c r="G1809" s="57">
        <f t="shared" si="226"/>
        <v>0</v>
      </c>
      <c r="H1809" s="68">
        <v>2024</v>
      </c>
      <c r="I1809" s="68" t="s">
        <v>58</v>
      </c>
      <c r="J1809" s="68" t="s">
        <v>79</v>
      </c>
      <c r="K1809" s="68">
        <v>0.35479999999999995</v>
      </c>
      <c r="L1809" s="68">
        <v>8</v>
      </c>
    </row>
    <row r="1810" spans="1:12" x14ac:dyDescent="0.25">
      <c r="A1810" s="53" t="str">
        <f t="shared" si="220"/>
        <v>2024SepUAE Dirham</v>
      </c>
      <c r="B1810" s="57">
        <f t="shared" si="221"/>
        <v>0</v>
      </c>
      <c r="C1810" s="57">
        <f t="shared" si="222"/>
        <v>0</v>
      </c>
      <c r="D1810" s="57">
        <f t="shared" si="223"/>
        <v>0</v>
      </c>
      <c r="E1810" s="57">
        <f t="shared" si="224"/>
        <v>0</v>
      </c>
      <c r="F1810" s="57">
        <f t="shared" si="225"/>
        <v>0</v>
      </c>
      <c r="G1810" s="57">
        <f t="shared" si="226"/>
        <v>0</v>
      </c>
      <c r="H1810" s="68">
        <v>2024</v>
      </c>
      <c r="I1810" s="68" t="s">
        <v>60</v>
      </c>
      <c r="J1810" s="68" t="s">
        <v>79</v>
      </c>
      <c r="K1810" s="68">
        <v>0.34869999999999995</v>
      </c>
      <c r="L1810" s="68">
        <v>9</v>
      </c>
    </row>
    <row r="1811" spans="1:12" x14ac:dyDescent="0.25">
      <c r="A1811" s="53" t="str">
        <f t="shared" si="220"/>
        <v>2024OctUAE Dirham</v>
      </c>
      <c r="B1811" s="57">
        <f t="shared" si="221"/>
        <v>0</v>
      </c>
      <c r="C1811" s="57">
        <f t="shared" si="222"/>
        <v>0</v>
      </c>
      <c r="D1811" s="57">
        <f t="shared" si="223"/>
        <v>0</v>
      </c>
      <c r="E1811" s="57">
        <f t="shared" si="224"/>
        <v>0</v>
      </c>
      <c r="F1811" s="57">
        <f t="shared" si="225"/>
        <v>0</v>
      </c>
      <c r="G1811" s="57">
        <f t="shared" si="226"/>
        <v>0</v>
      </c>
      <c r="H1811" s="68">
        <v>2024</v>
      </c>
      <c r="I1811" s="68" t="s">
        <v>62</v>
      </c>
      <c r="J1811" s="68" t="s">
        <v>79</v>
      </c>
      <c r="K1811" s="68">
        <v>0.36080000000000001</v>
      </c>
      <c r="L1811" s="68">
        <v>10</v>
      </c>
    </row>
    <row r="1812" spans="1:12" x14ac:dyDescent="0.25">
      <c r="A1812" s="53" t="str">
        <f t="shared" si="220"/>
        <v>2024NovUAE Dirham</v>
      </c>
      <c r="B1812" s="57">
        <f t="shared" si="221"/>
        <v>0</v>
      </c>
      <c r="C1812" s="57">
        <f t="shared" si="222"/>
        <v>0</v>
      </c>
      <c r="D1812" s="57">
        <f t="shared" si="223"/>
        <v>0</v>
      </c>
      <c r="E1812" s="57">
        <f t="shared" si="224"/>
        <v>0</v>
      </c>
      <c r="F1812" s="57">
        <f t="shared" si="225"/>
        <v>0</v>
      </c>
      <c r="G1812" s="57">
        <f t="shared" si="226"/>
        <v>0</v>
      </c>
      <c r="H1812" s="68">
        <v>2024</v>
      </c>
      <c r="I1812" s="68" t="s">
        <v>65</v>
      </c>
      <c r="J1812" s="68" t="s">
        <v>79</v>
      </c>
      <c r="K1812" s="68">
        <v>0.36460000000000004</v>
      </c>
      <c r="L1812" s="68">
        <v>11</v>
      </c>
    </row>
    <row r="1813" spans="1:12" x14ac:dyDescent="0.25">
      <c r="A1813" s="53" t="str">
        <f t="shared" si="220"/>
        <v>2024DecUAE Dirham</v>
      </c>
      <c r="B1813" s="57">
        <f t="shared" si="221"/>
        <v>0</v>
      </c>
      <c r="C1813" s="57">
        <f t="shared" si="222"/>
        <v>0</v>
      </c>
      <c r="D1813" s="57">
        <f t="shared" si="223"/>
        <v>0</v>
      </c>
      <c r="E1813" s="57">
        <f t="shared" si="224"/>
        <v>0</v>
      </c>
      <c r="F1813" s="57">
        <f t="shared" si="225"/>
        <v>0</v>
      </c>
      <c r="G1813" s="57">
        <f t="shared" si="226"/>
        <v>0</v>
      </c>
      <c r="H1813" s="68">
        <v>2024</v>
      </c>
      <c r="I1813" s="68" t="s">
        <v>11</v>
      </c>
      <c r="J1813" s="68" t="s">
        <v>79</v>
      </c>
      <c r="K1813" s="68">
        <v>0.37040000000000001</v>
      </c>
      <c r="L1813" s="68">
        <v>12</v>
      </c>
    </row>
    <row r="1814" spans="1:12" x14ac:dyDescent="0.25">
      <c r="A1814" s="53" t="str">
        <f t="shared" si="220"/>
        <v>2025JanUAE Dirham</v>
      </c>
      <c r="B1814" s="57">
        <f t="shared" si="221"/>
        <v>0</v>
      </c>
      <c r="C1814" s="57">
        <f t="shared" si="222"/>
        <v>0</v>
      </c>
      <c r="D1814" s="57">
        <f t="shared" si="223"/>
        <v>0</v>
      </c>
      <c r="E1814" s="57">
        <f t="shared" si="224"/>
        <v>0</v>
      </c>
      <c r="F1814" s="57">
        <f t="shared" si="225"/>
        <v>0</v>
      </c>
      <c r="G1814" s="57">
        <f t="shared" si="226"/>
        <v>0</v>
      </c>
      <c r="H1814" s="68">
        <v>2025</v>
      </c>
      <c r="I1814" s="68" t="s">
        <v>8</v>
      </c>
      <c r="J1814" s="68" t="s">
        <v>79</v>
      </c>
      <c r="K1814" s="68">
        <v>0.36899999999999999</v>
      </c>
      <c r="L1814" s="68">
        <v>1</v>
      </c>
    </row>
    <row r="1815" spans="1:12" x14ac:dyDescent="0.25">
      <c r="A1815" s="53" t="str">
        <f t="shared" si="220"/>
        <v>2025FebUAE Dirham</v>
      </c>
      <c r="B1815" s="57">
        <f t="shared" si="221"/>
        <v>0</v>
      </c>
      <c r="C1815" s="57">
        <f t="shared" si="222"/>
        <v>0</v>
      </c>
      <c r="D1815" s="57">
        <f t="shared" si="223"/>
        <v>0</v>
      </c>
      <c r="E1815" s="57">
        <f t="shared" si="224"/>
        <v>0</v>
      </c>
      <c r="F1815" s="57">
        <f t="shared" si="225"/>
        <v>0</v>
      </c>
      <c r="G1815" s="57">
        <f t="shared" si="226"/>
        <v>0</v>
      </c>
      <c r="H1815" s="68">
        <v>2025</v>
      </c>
      <c r="I1815" s="68" t="s">
        <v>36</v>
      </c>
      <c r="J1815" s="68" t="s">
        <v>79</v>
      </c>
      <c r="K1815" s="68">
        <v>0.36729999999999996</v>
      </c>
      <c r="L1815" s="68">
        <v>2</v>
      </c>
    </row>
    <row r="1816" spans="1:12" x14ac:dyDescent="0.25">
      <c r="A1816" s="53" t="str">
        <f t="shared" si="220"/>
        <v>2025MarUAE Dirham</v>
      </c>
      <c r="B1816" s="57">
        <f t="shared" si="221"/>
        <v>0</v>
      </c>
      <c r="C1816" s="57">
        <f t="shared" si="222"/>
        <v>0</v>
      </c>
      <c r="D1816" s="57">
        <f t="shared" si="223"/>
        <v>0</v>
      </c>
      <c r="E1816" s="57">
        <f t="shared" si="224"/>
        <v>0</v>
      </c>
      <c r="F1816" s="57">
        <f t="shared" si="225"/>
        <v>0</v>
      </c>
      <c r="G1816" s="57">
        <f t="shared" si="226"/>
        <v>0</v>
      </c>
      <c r="H1816" s="68">
        <v>2025</v>
      </c>
      <c r="I1816" s="68" t="s">
        <v>40</v>
      </c>
      <c r="J1816" s="68" t="s">
        <v>79</v>
      </c>
      <c r="K1816" s="68">
        <v>0.36509999999999998</v>
      </c>
      <c r="L1816" s="68">
        <v>3</v>
      </c>
    </row>
    <row r="1817" spans="1:12" x14ac:dyDescent="0.25">
      <c r="A1817" s="53" t="str">
        <f t="shared" si="220"/>
        <v>2025AprUAE Dirham</v>
      </c>
      <c r="B1817" s="57">
        <f t="shared" si="221"/>
        <v>0</v>
      </c>
      <c r="C1817" s="57">
        <f t="shared" si="222"/>
        <v>0</v>
      </c>
      <c r="D1817" s="57">
        <f t="shared" si="223"/>
        <v>0</v>
      </c>
      <c r="E1817" s="57">
        <f t="shared" si="224"/>
        <v>0</v>
      </c>
      <c r="F1817" s="57">
        <f t="shared" si="225"/>
        <v>0</v>
      </c>
      <c r="G1817" s="57">
        <f t="shared" si="226"/>
        <v>0</v>
      </c>
      <c r="H1817" s="68">
        <v>2025</v>
      </c>
      <c r="I1817" s="68" t="s">
        <v>44</v>
      </c>
      <c r="J1817" s="68" t="s">
        <v>79</v>
      </c>
      <c r="K1817" s="68">
        <v>0.35600000000000004</v>
      </c>
      <c r="L1817" s="68">
        <v>4</v>
      </c>
    </row>
    <row r="1818" spans="1:12" x14ac:dyDescent="0.25">
      <c r="A1818" s="53" t="str">
        <f t="shared" si="220"/>
        <v>2025MayUAE Dirham</v>
      </c>
      <c r="B1818" s="57">
        <f t="shared" si="221"/>
        <v>0</v>
      </c>
      <c r="C1818" s="57">
        <f t="shared" si="222"/>
        <v>0</v>
      </c>
      <c r="D1818" s="57">
        <f t="shared" si="223"/>
        <v>0</v>
      </c>
      <c r="E1818" s="57">
        <f t="shared" si="224"/>
        <v>0</v>
      </c>
      <c r="F1818" s="57">
        <f t="shared" si="225"/>
        <v>0</v>
      </c>
      <c r="G1818" s="57">
        <f t="shared" si="226"/>
        <v>0</v>
      </c>
      <c r="H1818" s="68">
        <v>2025</v>
      </c>
      <c r="I1818" s="68" t="s">
        <v>48</v>
      </c>
      <c r="J1818" s="68" t="s">
        <v>79</v>
      </c>
      <c r="K1818" s="68">
        <v>0.3508</v>
      </c>
      <c r="L1818" s="68">
        <v>5</v>
      </c>
    </row>
    <row r="1819" spans="1:12" x14ac:dyDescent="0.25">
      <c r="A1819" s="53" t="str">
        <f t="shared" si="220"/>
        <v>2025JunUAE Dirham</v>
      </c>
      <c r="B1819" s="57">
        <f t="shared" si="221"/>
        <v>0</v>
      </c>
      <c r="C1819" s="57">
        <f t="shared" si="222"/>
        <v>0</v>
      </c>
      <c r="D1819" s="57">
        <f t="shared" si="223"/>
        <v>0</v>
      </c>
      <c r="E1819" s="57">
        <f t="shared" si="224"/>
        <v>0</v>
      </c>
      <c r="F1819" s="57">
        <f t="shared" si="225"/>
        <v>0</v>
      </c>
      <c r="G1819" s="57">
        <f t="shared" si="226"/>
        <v>0</v>
      </c>
      <c r="H1819" s="68">
        <v>2025</v>
      </c>
      <c r="I1819" s="68" t="s">
        <v>52</v>
      </c>
      <c r="J1819" s="68" t="s">
        <v>79</v>
      </c>
      <c r="K1819" s="68">
        <v>0.34740000000000004</v>
      </c>
      <c r="L1819" s="68">
        <v>6</v>
      </c>
    </row>
    <row r="1820" spans="1:12" x14ac:dyDescent="0.25">
      <c r="A1820" s="53" t="str">
        <f t="shared" si="220"/>
        <v>2025JulUAE Dirham</v>
      </c>
      <c r="B1820" s="57">
        <f t="shared" si="221"/>
        <v>0</v>
      </c>
      <c r="C1820" s="57">
        <f t="shared" si="222"/>
        <v>0</v>
      </c>
      <c r="D1820" s="57">
        <f t="shared" si="223"/>
        <v>0</v>
      </c>
      <c r="E1820" s="57">
        <f t="shared" si="224"/>
        <v>0</v>
      </c>
      <c r="F1820" s="57">
        <f t="shared" si="225"/>
        <v>0</v>
      </c>
      <c r="G1820" s="57">
        <f t="shared" si="226"/>
        <v>0</v>
      </c>
      <c r="H1820" s="68">
        <v>2025</v>
      </c>
      <c r="I1820" s="68" t="s">
        <v>56</v>
      </c>
      <c r="J1820" s="68" t="s">
        <v>79</v>
      </c>
      <c r="K1820" s="68">
        <v>0.35249999999999998</v>
      </c>
      <c r="L1820" s="68">
        <v>7</v>
      </c>
    </row>
    <row r="1821" spans="1:12" x14ac:dyDescent="0.25">
      <c r="A1821" s="53" t="str">
        <f t="shared" si="220"/>
        <v>2025AugUAE Dirham</v>
      </c>
      <c r="B1821" s="57">
        <f t="shared" si="221"/>
        <v>0</v>
      </c>
      <c r="C1821" s="57">
        <f t="shared" si="222"/>
        <v>0</v>
      </c>
      <c r="D1821" s="57">
        <f t="shared" si="223"/>
        <v>0</v>
      </c>
      <c r="E1821" s="57">
        <f t="shared" si="224"/>
        <v>0</v>
      </c>
      <c r="F1821" s="57">
        <f t="shared" si="225"/>
        <v>0</v>
      </c>
      <c r="G1821" s="57">
        <f t="shared" si="226"/>
        <v>0</v>
      </c>
      <c r="H1821" s="68">
        <v>2025</v>
      </c>
      <c r="I1821" s="68" t="s">
        <v>58</v>
      </c>
      <c r="J1821" s="68" t="s">
        <v>79</v>
      </c>
      <c r="K1821" s="68">
        <v>0.34939999999999999</v>
      </c>
      <c r="L1821" s="68">
        <v>8</v>
      </c>
    </row>
    <row r="1822" spans="1:12" x14ac:dyDescent="0.25">
      <c r="A1822" s="53" t="str">
        <f t="shared" si="220"/>
        <v>2025SepUAE Dirham</v>
      </c>
      <c r="B1822" s="57">
        <f t="shared" si="221"/>
        <v>0</v>
      </c>
      <c r="C1822" s="57">
        <f t="shared" si="222"/>
        <v>0</v>
      </c>
      <c r="D1822" s="57">
        <f t="shared" si="223"/>
        <v>0</v>
      </c>
      <c r="E1822" s="57">
        <f t="shared" si="224"/>
        <v>0</v>
      </c>
      <c r="F1822" s="57">
        <f t="shared" si="225"/>
        <v>0</v>
      </c>
      <c r="G1822" s="57">
        <f t="shared" si="226"/>
        <v>0</v>
      </c>
      <c r="H1822" s="68">
        <v>2025</v>
      </c>
      <c r="I1822" s="68" t="s">
        <v>60</v>
      </c>
      <c r="J1822" s="68" t="s">
        <v>79</v>
      </c>
      <c r="K1822" s="68">
        <v>0.35159999999999997</v>
      </c>
      <c r="L1822" s="68">
        <v>9</v>
      </c>
    </row>
    <row r="1823" spans="1:12" x14ac:dyDescent="0.25">
      <c r="A1823" s="53" t="str">
        <f t="shared" si="220"/>
        <v>2025OctUAE Dirham</v>
      </c>
      <c r="B1823" s="57">
        <f t="shared" si="221"/>
        <v>0</v>
      </c>
      <c r="C1823" s="57">
        <f t="shared" si="222"/>
        <v>0</v>
      </c>
      <c r="D1823" s="57">
        <f t="shared" si="223"/>
        <v>0</v>
      </c>
      <c r="E1823" s="57">
        <f t="shared" si="224"/>
        <v>0</v>
      </c>
      <c r="F1823" s="57">
        <f t="shared" si="225"/>
        <v>0</v>
      </c>
      <c r="G1823" s="57">
        <f t="shared" si="226"/>
        <v>0</v>
      </c>
      <c r="H1823" s="68">
        <v>2025</v>
      </c>
      <c r="I1823" s="68" t="s">
        <v>62</v>
      </c>
      <c r="J1823" s="68" t="s">
        <v>79</v>
      </c>
      <c r="K1823" s="68">
        <v>0.35389999999999999</v>
      </c>
      <c r="L1823" s="68">
        <v>10</v>
      </c>
    </row>
    <row r="1824" spans="1:12" x14ac:dyDescent="0.25">
      <c r="A1824" s="53" t="str">
        <f t="shared" si="220"/>
        <v>2025NovUAE Dirham</v>
      </c>
      <c r="B1824" s="57">
        <f t="shared" si="221"/>
        <v>0</v>
      </c>
      <c r="C1824" s="57">
        <f t="shared" si="222"/>
        <v>0</v>
      </c>
      <c r="D1824" s="57">
        <f t="shared" si="223"/>
        <v>0</v>
      </c>
      <c r="E1824" s="57">
        <f t="shared" si="224"/>
        <v>0</v>
      </c>
      <c r="F1824" s="57">
        <f t="shared" si="225"/>
        <v>0</v>
      </c>
      <c r="G1824" s="57">
        <f t="shared" si="226"/>
        <v>0</v>
      </c>
      <c r="H1824" s="68">
        <v>2025</v>
      </c>
      <c r="I1824" s="68" t="s">
        <v>65</v>
      </c>
      <c r="J1824" s="68" t="s">
        <v>79</v>
      </c>
      <c r="K1824" s="68">
        <v>0.35299999999999998</v>
      </c>
      <c r="L1824" s="68">
        <v>11</v>
      </c>
    </row>
    <row r="1825" spans="1:12" x14ac:dyDescent="0.25">
      <c r="A1825" s="53" t="str">
        <f t="shared" si="220"/>
        <v>2025DecUAE Dirham</v>
      </c>
      <c r="B1825" s="57">
        <f t="shared" si="221"/>
        <v>0</v>
      </c>
      <c r="C1825" s="57">
        <f t="shared" si="222"/>
        <v>0</v>
      </c>
      <c r="D1825" s="57">
        <f t="shared" si="223"/>
        <v>0</v>
      </c>
      <c r="E1825" s="57">
        <f t="shared" si="224"/>
        <v>0</v>
      </c>
      <c r="F1825" s="57">
        <f t="shared" si="225"/>
        <v>0</v>
      </c>
      <c r="G1825" s="57">
        <f t="shared" si="226"/>
        <v>0</v>
      </c>
      <c r="H1825" s="68">
        <v>2025</v>
      </c>
      <c r="I1825" s="68" t="s">
        <v>11</v>
      </c>
      <c r="J1825" s="68" t="s">
        <v>79</v>
      </c>
      <c r="K1825" s="68">
        <v>0.34960000000000002</v>
      </c>
      <c r="L1825" s="68">
        <v>12</v>
      </c>
    </row>
    <row r="1826" spans="1:12" x14ac:dyDescent="0.25">
      <c r="A1826" s="53" t="str">
        <f t="shared" si="220"/>
        <v>2018JanUS Dollar</v>
      </c>
      <c r="B1826" s="57">
        <f t="shared" si="221"/>
        <v>0</v>
      </c>
      <c r="C1826" s="57">
        <f t="shared" si="222"/>
        <v>0</v>
      </c>
      <c r="D1826" s="57">
        <f t="shared" si="223"/>
        <v>0</v>
      </c>
      <c r="E1826" s="57">
        <f t="shared" si="224"/>
        <v>0</v>
      </c>
      <c r="F1826" s="57">
        <f t="shared" si="225"/>
        <v>0</v>
      </c>
      <c r="G1826" s="57">
        <f t="shared" si="226"/>
        <v>0</v>
      </c>
      <c r="H1826" s="68">
        <v>2018</v>
      </c>
      <c r="I1826" s="68" t="s">
        <v>8</v>
      </c>
      <c r="J1826" s="68" t="s">
        <v>5</v>
      </c>
      <c r="K1826" s="68">
        <v>1.3090999999999999</v>
      </c>
      <c r="L1826" s="68">
        <v>1</v>
      </c>
    </row>
    <row r="1827" spans="1:12" x14ac:dyDescent="0.25">
      <c r="A1827" s="53" t="str">
        <f t="shared" si="220"/>
        <v>2018FebUS Dollar</v>
      </c>
      <c r="B1827" s="57">
        <f t="shared" si="221"/>
        <v>0</v>
      </c>
      <c r="C1827" s="57">
        <f t="shared" si="222"/>
        <v>0</v>
      </c>
      <c r="D1827" s="57">
        <f t="shared" si="223"/>
        <v>0</v>
      </c>
      <c r="E1827" s="57">
        <f t="shared" si="224"/>
        <v>0</v>
      </c>
      <c r="F1827" s="57">
        <f t="shared" si="225"/>
        <v>0</v>
      </c>
      <c r="G1827" s="57">
        <f t="shared" si="226"/>
        <v>0</v>
      </c>
      <c r="H1827" s="68">
        <v>2018</v>
      </c>
      <c r="I1827" s="68" t="s">
        <v>36</v>
      </c>
      <c r="J1827" s="68" t="s">
        <v>5</v>
      </c>
      <c r="K1827" s="68">
        <v>1.3258000000000001</v>
      </c>
      <c r="L1827" s="68">
        <v>2</v>
      </c>
    </row>
    <row r="1828" spans="1:12" x14ac:dyDescent="0.25">
      <c r="A1828" s="53" t="str">
        <f t="shared" si="220"/>
        <v>2018MarUS Dollar</v>
      </c>
      <c r="B1828" s="57">
        <f t="shared" si="221"/>
        <v>0</v>
      </c>
      <c r="C1828" s="57">
        <f t="shared" si="222"/>
        <v>0</v>
      </c>
      <c r="D1828" s="57">
        <f t="shared" si="223"/>
        <v>0</v>
      </c>
      <c r="E1828" s="57">
        <f t="shared" si="224"/>
        <v>0</v>
      </c>
      <c r="F1828" s="57">
        <f t="shared" si="225"/>
        <v>0</v>
      </c>
      <c r="G1828" s="57">
        <f t="shared" si="226"/>
        <v>0</v>
      </c>
      <c r="H1828" s="68">
        <v>2018</v>
      </c>
      <c r="I1828" s="68" t="s">
        <v>40</v>
      </c>
      <c r="J1828" s="68" t="s">
        <v>5</v>
      </c>
      <c r="K1828" s="68">
        <v>1.3117000000000001</v>
      </c>
      <c r="L1828" s="68">
        <v>3</v>
      </c>
    </row>
    <row r="1829" spans="1:12" x14ac:dyDescent="0.25">
      <c r="A1829" s="53" t="str">
        <f t="shared" si="220"/>
        <v>2018AprUS Dollar</v>
      </c>
      <c r="B1829" s="57">
        <f t="shared" si="221"/>
        <v>0</v>
      </c>
      <c r="C1829" s="57">
        <f t="shared" si="222"/>
        <v>0</v>
      </c>
      <c r="D1829" s="57">
        <f t="shared" si="223"/>
        <v>0</v>
      </c>
      <c r="E1829" s="57">
        <f t="shared" si="224"/>
        <v>0</v>
      </c>
      <c r="F1829" s="57">
        <f t="shared" si="225"/>
        <v>0</v>
      </c>
      <c r="G1829" s="57">
        <f t="shared" si="226"/>
        <v>0</v>
      </c>
      <c r="H1829" s="68">
        <v>2018</v>
      </c>
      <c r="I1829" s="68" t="s">
        <v>44</v>
      </c>
      <c r="J1829" s="68" t="s">
        <v>5</v>
      </c>
      <c r="K1829" s="68">
        <v>1.3238000000000001</v>
      </c>
      <c r="L1829" s="68">
        <v>4</v>
      </c>
    </row>
    <row r="1830" spans="1:12" x14ac:dyDescent="0.25">
      <c r="A1830" s="53" t="str">
        <f t="shared" si="220"/>
        <v>2018MayUS Dollar</v>
      </c>
      <c r="B1830" s="57">
        <f t="shared" si="221"/>
        <v>0</v>
      </c>
      <c r="C1830" s="57">
        <f t="shared" si="222"/>
        <v>0</v>
      </c>
      <c r="D1830" s="57">
        <f t="shared" si="223"/>
        <v>0</v>
      </c>
      <c r="E1830" s="57">
        <f t="shared" si="224"/>
        <v>0</v>
      </c>
      <c r="F1830" s="57">
        <f t="shared" si="225"/>
        <v>0</v>
      </c>
      <c r="G1830" s="57">
        <f t="shared" si="226"/>
        <v>0</v>
      </c>
      <c r="H1830" s="68">
        <v>2018</v>
      </c>
      <c r="I1830" s="68" t="s">
        <v>48</v>
      </c>
      <c r="J1830" s="68" t="s">
        <v>5</v>
      </c>
      <c r="K1830" s="68">
        <v>1.3382000000000001</v>
      </c>
      <c r="L1830" s="68">
        <v>5</v>
      </c>
    </row>
    <row r="1831" spans="1:12" x14ac:dyDescent="0.25">
      <c r="A1831" s="53" t="str">
        <f t="shared" ref="A1831:A1894" si="227">CONCATENATE(H1831,I1831,J1831)</f>
        <v>2018JunUS Dollar</v>
      </c>
      <c r="B1831" s="57">
        <f t="shared" ref="B1831:B1894" si="228">IF($N$8=A1831,1,0)</f>
        <v>0</v>
      </c>
      <c r="C1831" s="57">
        <f t="shared" ref="C1831:C1894" si="229">IF(A1831=$N$10,1,0)</f>
        <v>0</v>
      </c>
      <c r="D1831" s="57">
        <f t="shared" ref="D1831:D1894" si="230">SUM(B1831:C1831)</f>
        <v>0</v>
      </c>
      <c r="E1831" s="57">
        <f t="shared" ref="E1831:E1894" si="231">IF(SUM(D1831,E1830)=1,1,0)</f>
        <v>0</v>
      </c>
      <c r="F1831" s="57">
        <f t="shared" ref="F1831:F1894" si="232">MAX(D1831:E1831)</f>
        <v>0</v>
      </c>
      <c r="G1831" s="57">
        <f t="shared" ref="G1831:G1894" si="233">IF(AND(F1831=1,F1830=1),G1830+F1831,F1831)</f>
        <v>0</v>
      </c>
      <c r="H1831" s="68">
        <v>2018</v>
      </c>
      <c r="I1831" s="68" t="s">
        <v>52</v>
      </c>
      <c r="J1831" s="68" t="s">
        <v>5</v>
      </c>
      <c r="K1831" s="68">
        <v>1.365</v>
      </c>
      <c r="L1831" s="68">
        <v>6</v>
      </c>
    </row>
    <row r="1832" spans="1:12" x14ac:dyDescent="0.25">
      <c r="A1832" s="53" t="str">
        <f t="shared" si="227"/>
        <v>2018JulUS Dollar</v>
      </c>
      <c r="B1832" s="57">
        <f t="shared" si="228"/>
        <v>0</v>
      </c>
      <c r="C1832" s="57">
        <f t="shared" si="229"/>
        <v>0</v>
      </c>
      <c r="D1832" s="57">
        <f t="shared" si="230"/>
        <v>0</v>
      </c>
      <c r="E1832" s="57">
        <f t="shared" si="231"/>
        <v>0</v>
      </c>
      <c r="F1832" s="57">
        <f t="shared" si="232"/>
        <v>0</v>
      </c>
      <c r="G1832" s="57">
        <f t="shared" si="233"/>
        <v>0</v>
      </c>
      <c r="H1832" s="68">
        <v>2018</v>
      </c>
      <c r="I1832" s="68" t="s">
        <v>56</v>
      </c>
      <c r="J1832" s="68" t="s">
        <v>5</v>
      </c>
      <c r="K1832" s="68">
        <v>1.3619000000000001</v>
      </c>
      <c r="L1832" s="68">
        <v>7</v>
      </c>
    </row>
    <row r="1833" spans="1:12" x14ac:dyDescent="0.25">
      <c r="A1833" s="53" t="str">
        <f t="shared" si="227"/>
        <v>2018AugUS Dollar</v>
      </c>
      <c r="B1833" s="57">
        <f t="shared" si="228"/>
        <v>0</v>
      </c>
      <c r="C1833" s="57">
        <f t="shared" si="229"/>
        <v>0</v>
      </c>
      <c r="D1833" s="57">
        <f t="shared" si="230"/>
        <v>0</v>
      </c>
      <c r="E1833" s="57">
        <f t="shared" si="231"/>
        <v>0</v>
      </c>
      <c r="F1833" s="57">
        <f t="shared" si="232"/>
        <v>0</v>
      </c>
      <c r="G1833" s="57">
        <f t="shared" si="233"/>
        <v>0</v>
      </c>
      <c r="H1833" s="68">
        <v>2018</v>
      </c>
      <c r="I1833" s="68" t="s">
        <v>58</v>
      </c>
      <c r="J1833" s="68" t="s">
        <v>5</v>
      </c>
      <c r="K1833" s="68">
        <v>1.3684000000000001</v>
      </c>
      <c r="L1833" s="68">
        <v>8</v>
      </c>
    </row>
    <row r="1834" spans="1:12" x14ac:dyDescent="0.25">
      <c r="A1834" s="53" t="str">
        <f t="shared" si="227"/>
        <v>2018SepUS Dollar</v>
      </c>
      <c r="B1834" s="57">
        <f t="shared" si="228"/>
        <v>0</v>
      </c>
      <c r="C1834" s="57">
        <f t="shared" si="229"/>
        <v>0</v>
      </c>
      <c r="D1834" s="57">
        <f t="shared" si="230"/>
        <v>0</v>
      </c>
      <c r="E1834" s="57">
        <f t="shared" si="231"/>
        <v>0</v>
      </c>
      <c r="F1834" s="57">
        <f t="shared" si="232"/>
        <v>0</v>
      </c>
      <c r="G1834" s="57">
        <f t="shared" si="233"/>
        <v>0</v>
      </c>
      <c r="H1834" s="68">
        <v>2018</v>
      </c>
      <c r="I1834" s="68" t="s">
        <v>60</v>
      </c>
      <c r="J1834" s="68" t="s">
        <v>5</v>
      </c>
      <c r="K1834" s="68">
        <v>1.3671</v>
      </c>
      <c r="L1834" s="68">
        <v>9</v>
      </c>
    </row>
    <row r="1835" spans="1:12" x14ac:dyDescent="0.25">
      <c r="A1835" s="53" t="str">
        <f t="shared" si="227"/>
        <v>2018OctUS Dollar</v>
      </c>
      <c r="B1835" s="57">
        <f t="shared" si="228"/>
        <v>0</v>
      </c>
      <c r="C1835" s="57">
        <f t="shared" si="229"/>
        <v>0</v>
      </c>
      <c r="D1835" s="57">
        <f t="shared" si="230"/>
        <v>0</v>
      </c>
      <c r="E1835" s="57">
        <f t="shared" si="231"/>
        <v>0</v>
      </c>
      <c r="F1835" s="57">
        <f t="shared" si="232"/>
        <v>0</v>
      </c>
      <c r="G1835" s="57">
        <f t="shared" si="233"/>
        <v>0</v>
      </c>
      <c r="H1835" s="68">
        <v>2018</v>
      </c>
      <c r="I1835" s="68" t="s">
        <v>62</v>
      </c>
      <c r="J1835" s="68" t="s">
        <v>5</v>
      </c>
      <c r="K1835" s="68">
        <v>1.3865000000000001</v>
      </c>
      <c r="L1835" s="68">
        <v>10</v>
      </c>
    </row>
    <row r="1836" spans="1:12" x14ac:dyDescent="0.25">
      <c r="A1836" s="53" t="str">
        <f t="shared" si="227"/>
        <v>2018NovUS Dollar</v>
      </c>
      <c r="B1836" s="57">
        <f t="shared" si="228"/>
        <v>0</v>
      </c>
      <c r="C1836" s="57">
        <f t="shared" si="229"/>
        <v>0</v>
      </c>
      <c r="D1836" s="57">
        <f t="shared" si="230"/>
        <v>0</v>
      </c>
      <c r="E1836" s="57">
        <f t="shared" si="231"/>
        <v>0</v>
      </c>
      <c r="F1836" s="57">
        <f t="shared" si="232"/>
        <v>0</v>
      </c>
      <c r="G1836" s="57">
        <f t="shared" si="233"/>
        <v>0</v>
      </c>
      <c r="H1836" s="68">
        <v>2018</v>
      </c>
      <c r="I1836" s="68" t="s">
        <v>65</v>
      </c>
      <c r="J1836" s="68" t="s">
        <v>5</v>
      </c>
      <c r="K1836" s="68">
        <v>1.3705000000000001</v>
      </c>
      <c r="L1836" s="68">
        <v>11</v>
      </c>
    </row>
    <row r="1837" spans="1:12" x14ac:dyDescent="0.25">
      <c r="A1837" s="53" t="str">
        <f t="shared" si="227"/>
        <v>2018DecUS Dollar</v>
      </c>
      <c r="B1837" s="57">
        <f t="shared" si="228"/>
        <v>0</v>
      </c>
      <c r="C1837" s="57">
        <f t="shared" si="229"/>
        <v>0</v>
      </c>
      <c r="D1837" s="57">
        <f t="shared" si="230"/>
        <v>0</v>
      </c>
      <c r="E1837" s="57">
        <f t="shared" si="231"/>
        <v>0</v>
      </c>
      <c r="F1837" s="57">
        <f t="shared" si="232"/>
        <v>0</v>
      </c>
      <c r="G1837" s="57">
        <f t="shared" si="233"/>
        <v>0</v>
      </c>
      <c r="H1837" s="68">
        <v>2018</v>
      </c>
      <c r="I1837" s="68" t="s">
        <v>11</v>
      </c>
      <c r="J1837" s="68" t="s">
        <v>5</v>
      </c>
      <c r="K1837" s="68">
        <v>1.3648</v>
      </c>
      <c r="L1837" s="68">
        <v>12</v>
      </c>
    </row>
    <row r="1838" spans="1:12" x14ac:dyDescent="0.25">
      <c r="A1838" s="53" t="str">
        <f t="shared" si="227"/>
        <v>2019JanUS Dollar</v>
      </c>
      <c r="B1838" s="57">
        <f t="shared" si="228"/>
        <v>0</v>
      </c>
      <c r="C1838" s="57">
        <f t="shared" si="229"/>
        <v>0</v>
      </c>
      <c r="D1838" s="57">
        <f t="shared" si="230"/>
        <v>0</v>
      </c>
      <c r="E1838" s="57">
        <f t="shared" si="231"/>
        <v>0</v>
      </c>
      <c r="F1838" s="57">
        <f t="shared" si="232"/>
        <v>0</v>
      </c>
      <c r="G1838" s="57">
        <f t="shared" si="233"/>
        <v>0</v>
      </c>
      <c r="H1838" s="68">
        <v>2019</v>
      </c>
      <c r="I1838" s="68" t="s">
        <v>8</v>
      </c>
      <c r="J1838" s="68" t="s">
        <v>5</v>
      </c>
      <c r="K1838" s="68">
        <v>1.3465</v>
      </c>
      <c r="L1838" s="68">
        <v>1</v>
      </c>
    </row>
    <row r="1839" spans="1:12" x14ac:dyDescent="0.25">
      <c r="A1839" s="53" t="str">
        <f t="shared" si="227"/>
        <v>2019FebUS Dollar</v>
      </c>
      <c r="B1839" s="57">
        <f t="shared" si="228"/>
        <v>0</v>
      </c>
      <c r="C1839" s="57">
        <f t="shared" si="229"/>
        <v>0</v>
      </c>
      <c r="D1839" s="57">
        <f t="shared" si="230"/>
        <v>0</v>
      </c>
      <c r="E1839" s="57">
        <f t="shared" si="231"/>
        <v>0</v>
      </c>
      <c r="F1839" s="57">
        <f t="shared" si="232"/>
        <v>0</v>
      </c>
      <c r="G1839" s="57">
        <f t="shared" si="233"/>
        <v>0</v>
      </c>
      <c r="H1839" s="68">
        <v>2019</v>
      </c>
      <c r="I1839" s="68" t="s">
        <v>36</v>
      </c>
      <c r="J1839" s="68" t="s">
        <v>5</v>
      </c>
      <c r="K1839" s="68">
        <v>1.3487</v>
      </c>
      <c r="L1839" s="68">
        <v>2</v>
      </c>
    </row>
    <row r="1840" spans="1:12" x14ac:dyDescent="0.25">
      <c r="A1840" s="53" t="str">
        <f t="shared" si="227"/>
        <v>2019MarUS Dollar</v>
      </c>
      <c r="B1840" s="57">
        <f t="shared" si="228"/>
        <v>0</v>
      </c>
      <c r="C1840" s="57">
        <f t="shared" si="229"/>
        <v>0</v>
      </c>
      <c r="D1840" s="57">
        <f t="shared" si="230"/>
        <v>0</v>
      </c>
      <c r="E1840" s="57">
        <f t="shared" si="231"/>
        <v>0</v>
      </c>
      <c r="F1840" s="57">
        <f t="shared" si="232"/>
        <v>0</v>
      </c>
      <c r="G1840" s="57">
        <f t="shared" si="233"/>
        <v>0</v>
      </c>
      <c r="H1840" s="68">
        <v>2019</v>
      </c>
      <c r="I1840" s="68" t="s">
        <v>40</v>
      </c>
      <c r="J1840" s="68" t="s">
        <v>5</v>
      </c>
      <c r="K1840" s="68">
        <v>1.3559000000000001</v>
      </c>
      <c r="L1840" s="68">
        <v>3</v>
      </c>
    </row>
    <row r="1841" spans="1:12" x14ac:dyDescent="0.25">
      <c r="A1841" s="53" t="str">
        <f t="shared" si="227"/>
        <v>2019AprUS Dollar</v>
      </c>
      <c r="B1841" s="57">
        <f t="shared" si="228"/>
        <v>0</v>
      </c>
      <c r="C1841" s="57">
        <f t="shared" si="229"/>
        <v>0</v>
      </c>
      <c r="D1841" s="57">
        <f t="shared" si="230"/>
        <v>0</v>
      </c>
      <c r="E1841" s="57">
        <f t="shared" si="231"/>
        <v>0</v>
      </c>
      <c r="F1841" s="57">
        <f t="shared" si="232"/>
        <v>0</v>
      </c>
      <c r="G1841" s="57">
        <f t="shared" si="233"/>
        <v>0</v>
      </c>
      <c r="H1841" s="68">
        <v>2019</v>
      </c>
      <c r="I1841" s="68" t="s">
        <v>44</v>
      </c>
      <c r="J1841" s="68" t="s">
        <v>5</v>
      </c>
      <c r="K1841" s="68">
        <v>1.3620000000000001</v>
      </c>
      <c r="L1841" s="68">
        <v>4</v>
      </c>
    </row>
    <row r="1842" spans="1:12" x14ac:dyDescent="0.25">
      <c r="A1842" s="53" t="str">
        <f t="shared" si="227"/>
        <v>2019MayUS Dollar</v>
      </c>
      <c r="B1842" s="57">
        <f t="shared" si="228"/>
        <v>0</v>
      </c>
      <c r="C1842" s="57">
        <f t="shared" si="229"/>
        <v>0</v>
      </c>
      <c r="D1842" s="57">
        <f t="shared" si="230"/>
        <v>0</v>
      </c>
      <c r="E1842" s="57">
        <f t="shared" si="231"/>
        <v>0</v>
      </c>
      <c r="F1842" s="57">
        <f t="shared" si="232"/>
        <v>0</v>
      </c>
      <c r="G1842" s="57">
        <f t="shared" si="233"/>
        <v>0</v>
      </c>
      <c r="H1842" s="68">
        <v>2019</v>
      </c>
      <c r="I1842" s="68" t="s">
        <v>48</v>
      </c>
      <c r="J1842" s="68" t="s">
        <v>5</v>
      </c>
      <c r="K1842" s="68">
        <v>1.3789</v>
      </c>
      <c r="L1842" s="68">
        <v>5</v>
      </c>
    </row>
    <row r="1843" spans="1:12" x14ac:dyDescent="0.25">
      <c r="A1843" s="53" t="str">
        <f t="shared" si="227"/>
        <v>2019JunUS Dollar</v>
      </c>
      <c r="B1843" s="57">
        <f t="shared" si="228"/>
        <v>0</v>
      </c>
      <c r="C1843" s="57">
        <f t="shared" si="229"/>
        <v>0</v>
      </c>
      <c r="D1843" s="57">
        <f t="shared" si="230"/>
        <v>0</v>
      </c>
      <c r="E1843" s="57">
        <f t="shared" si="231"/>
        <v>0</v>
      </c>
      <c r="F1843" s="57">
        <f t="shared" si="232"/>
        <v>0</v>
      </c>
      <c r="G1843" s="57">
        <f t="shared" si="233"/>
        <v>0</v>
      </c>
      <c r="H1843" s="68">
        <v>2019</v>
      </c>
      <c r="I1843" s="68" t="s">
        <v>52</v>
      </c>
      <c r="J1843" s="68" t="s">
        <v>5</v>
      </c>
      <c r="K1843" s="68">
        <v>1.3534999999999999</v>
      </c>
      <c r="L1843" s="68">
        <v>6</v>
      </c>
    </row>
    <row r="1844" spans="1:12" x14ac:dyDescent="0.25">
      <c r="A1844" s="53" t="str">
        <f t="shared" si="227"/>
        <v>2019JulUS Dollar</v>
      </c>
      <c r="B1844" s="57">
        <f t="shared" si="228"/>
        <v>0</v>
      </c>
      <c r="C1844" s="57">
        <f t="shared" si="229"/>
        <v>0</v>
      </c>
      <c r="D1844" s="57">
        <f t="shared" si="230"/>
        <v>0</v>
      </c>
      <c r="E1844" s="57">
        <f t="shared" si="231"/>
        <v>0</v>
      </c>
      <c r="F1844" s="57">
        <f t="shared" si="232"/>
        <v>0</v>
      </c>
      <c r="G1844" s="57">
        <f t="shared" si="233"/>
        <v>0</v>
      </c>
      <c r="H1844" s="68">
        <v>2019</v>
      </c>
      <c r="I1844" s="68" t="s">
        <v>56</v>
      </c>
      <c r="J1844" s="68" t="s">
        <v>5</v>
      </c>
      <c r="K1844" s="68">
        <v>1.3694</v>
      </c>
      <c r="L1844" s="68">
        <v>7</v>
      </c>
    </row>
    <row r="1845" spans="1:12" x14ac:dyDescent="0.25">
      <c r="A1845" s="53" t="str">
        <f t="shared" si="227"/>
        <v>2019AugUS Dollar</v>
      </c>
      <c r="B1845" s="57">
        <f t="shared" si="228"/>
        <v>0</v>
      </c>
      <c r="C1845" s="57">
        <f t="shared" si="229"/>
        <v>0</v>
      </c>
      <c r="D1845" s="57">
        <f t="shared" si="230"/>
        <v>0</v>
      </c>
      <c r="E1845" s="57">
        <f t="shared" si="231"/>
        <v>0</v>
      </c>
      <c r="F1845" s="57">
        <f t="shared" si="232"/>
        <v>0</v>
      </c>
      <c r="G1845" s="57">
        <f t="shared" si="233"/>
        <v>0</v>
      </c>
      <c r="H1845" s="68">
        <v>2019</v>
      </c>
      <c r="I1845" s="68" t="s">
        <v>58</v>
      </c>
      <c r="J1845" s="68" t="s">
        <v>5</v>
      </c>
      <c r="K1845" s="68">
        <v>1.3887</v>
      </c>
      <c r="L1845" s="68">
        <v>8</v>
      </c>
    </row>
    <row r="1846" spans="1:12" x14ac:dyDescent="0.25">
      <c r="A1846" s="53" t="str">
        <f t="shared" si="227"/>
        <v>2019SepUS Dollar</v>
      </c>
      <c r="B1846" s="57">
        <f t="shared" si="228"/>
        <v>0</v>
      </c>
      <c r="C1846" s="57">
        <f t="shared" si="229"/>
        <v>0</v>
      </c>
      <c r="D1846" s="57">
        <f t="shared" si="230"/>
        <v>0</v>
      </c>
      <c r="E1846" s="57">
        <f t="shared" si="231"/>
        <v>0</v>
      </c>
      <c r="F1846" s="57">
        <f t="shared" si="232"/>
        <v>0</v>
      </c>
      <c r="G1846" s="57">
        <f t="shared" si="233"/>
        <v>0</v>
      </c>
      <c r="H1846" s="68">
        <v>2019</v>
      </c>
      <c r="I1846" s="68" t="s">
        <v>60</v>
      </c>
      <c r="J1846" s="68" t="s">
        <v>5</v>
      </c>
      <c r="K1846" s="68">
        <v>1.3813</v>
      </c>
      <c r="L1846" s="68">
        <v>9</v>
      </c>
    </row>
    <row r="1847" spans="1:12" x14ac:dyDescent="0.25">
      <c r="A1847" s="53" t="str">
        <f t="shared" si="227"/>
        <v>2019OctUS Dollar</v>
      </c>
      <c r="B1847" s="57">
        <f t="shared" si="228"/>
        <v>0</v>
      </c>
      <c r="C1847" s="57">
        <f t="shared" si="229"/>
        <v>0</v>
      </c>
      <c r="D1847" s="57">
        <f t="shared" si="230"/>
        <v>0</v>
      </c>
      <c r="E1847" s="57">
        <f t="shared" si="231"/>
        <v>0</v>
      </c>
      <c r="F1847" s="57">
        <f t="shared" si="232"/>
        <v>0</v>
      </c>
      <c r="G1847" s="57">
        <f t="shared" si="233"/>
        <v>0</v>
      </c>
      <c r="H1847" s="68">
        <v>2019</v>
      </c>
      <c r="I1847" s="68" t="s">
        <v>62</v>
      </c>
      <c r="J1847" s="68" t="s">
        <v>5</v>
      </c>
      <c r="K1847" s="68">
        <v>1.3605</v>
      </c>
      <c r="L1847" s="68">
        <v>10</v>
      </c>
    </row>
    <row r="1848" spans="1:12" x14ac:dyDescent="0.25">
      <c r="A1848" s="53" t="str">
        <f t="shared" si="227"/>
        <v>2019NovUS Dollar</v>
      </c>
      <c r="B1848" s="57">
        <f t="shared" si="228"/>
        <v>0</v>
      </c>
      <c r="C1848" s="57">
        <f t="shared" si="229"/>
        <v>0</v>
      </c>
      <c r="D1848" s="57">
        <f t="shared" si="230"/>
        <v>0</v>
      </c>
      <c r="E1848" s="57">
        <f t="shared" si="231"/>
        <v>0</v>
      </c>
      <c r="F1848" s="57">
        <f t="shared" si="232"/>
        <v>0</v>
      </c>
      <c r="G1848" s="57">
        <f t="shared" si="233"/>
        <v>0</v>
      </c>
      <c r="H1848" s="68">
        <v>2019</v>
      </c>
      <c r="I1848" s="68" t="s">
        <v>65</v>
      </c>
      <c r="J1848" s="68" t="s">
        <v>5</v>
      </c>
      <c r="K1848" s="68">
        <v>1.3660000000000001</v>
      </c>
      <c r="L1848" s="68">
        <v>11</v>
      </c>
    </row>
    <row r="1849" spans="1:12" x14ac:dyDescent="0.25">
      <c r="A1849" s="53" t="str">
        <f t="shared" si="227"/>
        <v>2019DecUS Dollar</v>
      </c>
      <c r="B1849" s="57">
        <f t="shared" si="228"/>
        <v>0</v>
      </c>
      <c r="C1849" s="57">
        <f t="shared" si="229"/>
        <v>0</v>
      </c>
      <c r="D1849" s="57">
        <f t="shared" si="230"/>
        <v>0</v>
      </c>
      <c r="E1849" s="57">
        <f t="shared" si="231"/>
        <v>0</v>
      </c>
      <c r="F1849" s="57">
        <f t="shared" si="232"/>
        <v>0</v>
      </c>
      <c r="G1849" s="57">
        <f t="shared" si="233"/>
        <v>0</v>
      </c>
      <c r="H1849" s="68">
        <v>2019</v>
      </c>
      <c r="I1849" s="68" t="s">
        <v>11</v>
      </c>
      <c r="J1849" s="68" t="s">
        <v>5</v>
      </c>
      <c r="K1849" s="68">
        <v>1.3472</v>
      </c>
      <c r="L1849" s="68">
        <v>12</v>
      </c>
    </row>
    <row r="1850" spans="1:12" x14ac:dyDescent="0.25">
      <c r="A1850" s="53" t="str">
        <f t="shared" si="227"/>
        <v>2020JanUS Dollar</v>
      </c>
      <c r="B1850" s="57">
        <f t="shared" si="228"/>
        <v>0</v>
      </c>
      <c r="C1850" s="57">
        <f t="shared" si="229"/>
        <v>0</v>
      </c>
      <c r="D1850" s="57">
        <f t="shared" si="230"/>
        <v>0</v>
      </c>
      <c r="E1850" s="57">
        <f t="shared" si="231"/>
        <v>0</v>
      </c>
      <c r="F1850" s="57">
        <f t="shared" si="232"/>
        <v>0</v>
      </c>
      <c r="G1850" s="57">
        <f t="shared" si="233"/>
        <v>0</v>
      </c>
      <c r="H1850" s="68">
        <v>2020</v>
      </c>
      <c r="I1850" s="68" t="s">
        <v>8</v>
      </c>
      <c r="J1850" s="68" t="s">
        <v>5</v>
      </c>
      <c r="K1850" s="68">
        <v>1.3619000000000001</v>
      </c>
      <c r="L1850" s="68">
        <v>1</v>
      </c>
    </row>
    <row r="1851" spans="1:12" x14ac:dyDescent="0.25">
      <c r="A1851" s="53" t="str">
        <f t="shared" si="227"/>
        <v>2020FebUS Dollar</v>
      </c>
      <c r="B1851" s="57">
        <f t="shared" si="228"/>
        <v>0</v>
      </c>
      <c r="C1851" s="57">
        <f t="shared" si="229"/>
        <v>0</v>
      </c>
      <c r="D1851" s="57">
        <f t="shared" si="230"/>
        <v>0</v>
      </c>
      <c r="E1851" s="57">
        <f t="shared" si="231"/>
        <v>0</v>
      </c>
      <c r="F1851" s="57">
        <f t="shared" si="232"/>
        <v>0</v>
      </c>
      <c r="G1851" s="57">
        <f t="shared" si="233"/>
        <v>0</v>
      </c>
      <c r="H1851" s="68">
        <v>2020</v>
      </c>
      <c r="I1851" s="68" t="s">
        <v>36</v>
      </c>
      <c r="J1851" s="68" t="s">
        <v>5</v>
      </c>
      <c r="K1851" s="68">
        <v>1.3976999999999999</v>
      </c>
      <c r="L1851" s="68">
        <v>2</v>
      </c>
    </row>
    <row r="1852" spans="1:12" x14ac:dyDescent="0.25">
      <c r="A1852" s="53" t="str">
        <f t="shared" si="227"/>
        <v>2020MarUS Dollar</v>
      </c>
      <c r="B1852" s="57">
        <f t="shared" si="228"/>
        <v>0</v>
      </c>
      <c r="C1852" s="57">
        <f t="shared" si="229"/>
        <v>0</v>
      </c>
      <c r="D1852" s="57">
        <f t="shared" si="230"/>
        <v>0</v>
      </c>
      <c r="E1852" s="57">
        <f t="shared" si="231"/>
        <v>0</v>
      </c>
      <c r="F1852" s="57">
        <f t="shared" si="232"/>
        <v>0</v>
      </c>
      <c r="G1852" s="57">
        <f t="shared" si="233"/>
        <v>0</v>
      </c>
      <c r="H1852" s="68">
        <v>2020</v>
      </c>
      <c r="I1852" s="68" t="s">
        <v>40</v>
      </c>
      <c r="J1852" s="68" t="s">
        <v>5</v>
      </c>
      <c r="K1852" s="68">
        <v>1.4247000000000001</v>
      </c>
      <c r="L1852" s="68">
        <v>3</v>
      </c>
    </row>
    <row r="1853" spans="1:12" x14ac:dyDescent="0.25">
      <c r="A1853" s="53" t="str">
        <f t="shared" si="227"/>
        <v>2020AprUS Dollar</v>
      </c>
      <c r="B1853" s="57">
        <f t="shared" si="228"/>
        <v>0</v>
      </c>
      <c r="C1853" s="57">
        <f t="shared" si="229"/>
        <v>0</v>
      </c>
      <c r="D1853" s="57">
        <f t="shared" si="230"/>
        <v>0</v>
      </c>
      <c r="E1853" s="57">
        <f t="shared" si="231"/>
        <v>0</v>
      </c>
      <c r="F1853" s="57">
        <f t="shared" si="232"/>
        <v>0</v>
      </c>
      <c r="G1853" s="57">
        <f t="shared" si="233"/>
        <v>0</v>
      </c>
      <c r="H1853" s="68">
        <v>2020</v>
      </c>
      <c r="I1853" s="68" t="s">
        <v>44</v>
      </c>
      <c r="J1853" s="68" t="s">
        <v>5</v>
      </c>
      <c r="K1853" s="68">
        <v>1.4108000000000001</v>
      </c>
      <c r="L1853" s="68">
        <v>4</v>
      </c>
    </row>
    <row r="1854" spans="1:12" x14ac:dyDescent="0.25">
      <c r="A1854" s="53" t="str">
        <f t="shared" si="227"/>
        <v>2020MayUS Dollar</v>
      </c>
      <c r="B1854" s="57">
        <f t="shared" si="228"/>
        <v>0</v>
      </c>
      <c r="C1854" s="57">
        <f t="shared" si="229"/>
        <v>0</v>
      </c>
      <c r="D1854" s="57">
        <f t="shared" si="230"/>
        <v>0</v>
      </c>
      <c r="E1854" s="57">
        <f t="shared" si="231"/>
        <v>0</v>
      </c>
      <c r="F1854" s="57">
        <f t="shared" si="232"/>
        <v>0</v>
      </c>
      <c r="G1854" s="57">
        <f t="shared" si="233"/>
        <v>0</v>
      </c>
      <c r="H1854" s="68">
        <v>2020</v>
      </c>
      <c r="I1854" s="68" t="s">
        <v>48</v>
      </c>
      <c r="J1854" s="68" t="s">
        <v>5</v>
      </c>
      <c r="K1854" s="68">
        <v>1.4142999999999999</v>
      </c>
      <c r="L1854" s="68">
        <v>5</v>
      </c>
    </row>
    <row r="1855" spans="1:12" x14ac:dyDescent="0.25">
      <c r="A1855" s="53" t="str">
        <f t="shared" si="227"/>
        <v>2020JunUS Dollar</v>
      </c>
      <c r="B1855" s="57">
        <f t="shared" si="228"/>
        <v>0</v>
      </c>
      <c r="C1855" s="57">
        <f t="shared" si="229"/>
        <v>0</v>
      </c>
      <c r="D1855" s="57">
        <f t="shared" si="230"/>
        <v>0</v>
      </c>
      <c r="E1855" s="57">
        <f t="shared" si="231"/>
        <v>0</v>
      </c>
      <c r="F1855" s="57">
        <f t="shared" si="232"/>
        <v>0</v>
      </c>
      <c r="G1855" s="57">
        <f t="shared" si="233"/>
        <v>0</v>
      </c>
      <c r="H1855" s="68">
        <v>2020</v>
      </c>
      <c r="I1855" s="68" t="s">
        <v>52</v>
      </c>
      <c r="J1855" s="68" t="s">
        <v>5</v>
      </c>
      <c r="K1855" s="68">
        <v>1.3932</v>
      </c>
      <c r="L1855" s="68">
        <v>6</v>
      </c>
    </row>
    <row r="1856" spans="1:12" x14ac:dyDescent="0.25">
      <c r="A1856" s="53" t="str">
        <f t="shared" si="227"/>
        <v>2020JulUS Dollar</v>
      </c>
      <c r="B1856" s="57">
        <f t="shared" si="228"/>
        <v>0</v>
      </c>
      <c r="C1856" s="57">
        <f t="shared" si="229"/>
        <v>0</v>
      </c>
      <c r="D1856" s="57">
        <f t="shared" si="230"/>
        <v>0</v>
      </c>
      <c r="E1856" s="57">
        <f t="shared" si="231"/>
        <v>0</v>
      </c>
      <c r="F1856" s="57">
        <f t="shared" si="232"/>
        <v>0</v>
      </c>
      <c r="G1856" s="57">
        <f t="shared" si="233"/>
        <v>0</v>
      </c>
      <c r="H1856" s="68">
        <v>2020</v>
      </c>
      <c r="I1856" s="68" t="s">
        <v>56</v>
      </c>
      <c r="J1856" s="68" t="s">
        <v>5</v>
      </c>
      <c r="K1856" s="68">
        <v>1.3752</v>
      </c>
      <c r="L1856" s="68">
        <v>7</v>
      </c>
    </row>
    <row r="1857" spans="1:12" x14ac:dyDescent="0.25">
      <c r="A1857" s="53" t="str">
        <f t="shared" si="227"/>
        <v>2020AugUS Dollar</v>
      </c>
      <c r="B1857" s="57">
        <f t="shared" si="228"/>
        <v>0</v>
      </c>
      <c r="C1857" s="57">
        <f t="shared" si="229"/>
        <v>0</v>
      </c>
      <c r="D1857" s="57">
        <f t="shared" si="230"/>
        <v>0</v>
      </c>
      <c r="E1857" s="57">
        <f t="shared" si="231"/>
        <v>0</v>
      </c>
      <c r="F1857" s="57">
        <f t="shared" si="232"/>
        <v>0</v>
      </c>
      <c r="G1857" s="57">
        <f t="shared" si="233"/>
        <v>0</v>
      </c>
      <c r="H1857" s="68">
        <v>2020</v>
      </c>
      <c r="I1857" s="68" t="s">
        <v>58</v>
      </c>
      <c r="J1857" s="68" t="s">
        <v>5</v>
      </c>
      <c r="K1857" s="68">
        <v>1.3579000000000001</v>
      </c>
      <c r="L1857" s="68">
        <v>8</v>
      </c>
    </row>
    <row r="1858" spans="1:12" x14ac:dyDescent="0.25">
      <c r="A1858" s="53" t="str">
        <f t="shared" si="227"/>
        <v>2020SepUS Dollar</v>
      </c>
      <c r="B1858" s="57">
        <f t="shared" si="228"/>
        <v>0</v>
      </c>
      <c r="C1858" s="57">
        <f t="shared" si="229"/>
        <v>0</v>
      </c>
      <c r="D1858" s="57">
        <f t="shared" si="230"/>
        <v>0</v>
      </c>
      <c r="E1858" s="57">
        <f t="shared" si="231"/>
        <v>0</v>
      </c>
      <c r="F1858" s="57">
        <f t="shared" si="232"/>
        <v>0</v>
      </c>
      <c r="G1858" s="57">
        <f t="shared" si="233"/>
        <v>0</v>
      </c>
      <c r="H1858" s="68">
        <v>2020</v>
      </c>
      <c r="I1858" s="68" t="s">
        <v>60</v>
      </c>
      <c r="J1858" s="68" t="s">
        <v>5</v>
      </c>
      <c r="K1858" s="68">
        <v>1.3692</v>
      </c>
      <c r="L1858" s="68">
        <v>9</v>
      </c>
    </row>
    <row r="1859" spans="1:12" x14ac:dyDescent="0.25">
      <c r="A1859" s="53" t="str">
        <f t="shared" si="227"/>
        <v>2020OctUS Dollar</v>
      </c>
      <c r="B1859" s="57">
        <f t="shared" si="228"/>
        <v>0</v>
      </c>
      <c r="C1859" s="57">
        <f t="shared" si="229"/>
        <v>0</v>
      </c>
      <c r="D1859" s="57">
        <f t="shared" si="230"/>
        <v>0</v>
      </c>
      <c r="E1859" s="57">
        <f t="shared" si="231"/>
        <v>0</v>
      </c>
      <c r="F1859" s="57">
        <f t="shared" si="232"/>
        <v>0</v>
      </c>
      <c r="G1859" s="57">
        <f t="shared" si="233"/>
        <v>0</v>
      </c>
      <c r="H1859" s="68">
        <v>2020</v>
      </c>
      <c r="I1859" s="68" t="s">
        <v>62</v>
      </c>
      <c r="J1859" s="68" t="s">
        <v>5</v>
      </c>
      <c r="K1859" s="68">
        <v>1.3636999999999999</v>
      </c>
      <c r="L1859" s="68">
        <v>10</v>
      </c>
    </row>
    <row r="1860" spans="1:12" x14ac:dyDescent="0.25">
      <c r="A1860" s="53" t="str">
        <f t="shared" si="227"/>
        <v>2020NovUS Dollar</v>
      </c>
      <c r="B1860" s="57">
        <f t="shared" si="228"/>
        <v>0</v>
      </c>
      <c r="C1860" s="57">
        <f t="shared" si="229"/>
        <v>0</v>
      </c>
      <c r="D1860" s="57">
        <f t="shared" si="230"/>
        <v>0</v>
      </c>
      <c r="E1860" s="57">
        <f t="shared" si="231"/>
        <v>0</v>
      </c>
      <c r="F1860" s="57">
        <f t="shared" si="232"/>
        <v>0</v>
      </c>
      <c r="G1860" s="57">
        <f t="shared" si="233"/>
        <v>0</v>
      </c>
      <c r="H1860" s="68">
        <v>2020</v>
      </c>
      <c r="I1860" s="68" t="s">
        <v>65</v>
      </c>
      <c r="J1860" s="68" t="s">
        <v>5</v>
      </c>
      <c r="K1860" s="68">
        <v>1.3372999999999999</v>
      </c>
      <c r="L1860" s="68">
        <v>11</v>
      </c>
    </row>
    <row r="1861" spans="1:12" x14ac:dyDescent="0.25">
      <c r="A1861" s="53" t="str">
        <f t="shared" si="227"/>
        <v>2020DecUS Dollar</v>
      </c>
      <c r="B1861" s="57">
        <f t="shared" si="228"/>
        <v>0</v>
      </c>
      <c r="C1861" s="57">
        <f t="shared" si="229"/>
        <v>0</v>
      </c>
      <c r="D1861" s="57">
        <f t="shared" si="230"/>
        <v>0</v>
      </c>
      <c r="E1861" s="57">
        <f t="shared" si="231"/>
        <v>0</v>
      </c>
      <c r="F1861" s="57">
        <f t="shared" si="232"/>
        <v>0</v>
      </c>
      <c r="G1861" s="57">
        <f t="shared" si="233"/>
        <v>0</v>
      </c>
      <c r="H1861" s="68">
        <v>2020</v>
      </c>
      <c r="I1861" s="68" t="s">
        <v>11</v>
      </c>
      <c r="J1861" s="68" t="s">
        <v>5</v>
      </c>
      <c r="K1861" s="68">
        <v>1.3221000000000001</v>
      </c>
      <c r="L1861" s="68">
        <v>12</v>
      </c>
    </row>
    <row r="1862" spans="1:12" x14ac:dyDescent="0.25">
      <c r="A1862" s="53" t="str">
        <f t="shared" si="227"/>
        <v>2021JanUS Dollar</v>
      </c>
      <c r="B1862" s="57">
        <f t="shared" si="228"/>
        <v>0</v>
      </c>
      <c r="C1862" s="57">
        <f t="shared" si="229"/>
        <v>0</v>
      </c>
      <c r="D1862" s="57">
        <f t="shared" si="230"/>
        <v>0</v>
      </c>
      <c r="E1862" s="57">
        <f t="shared" si="231"/>
        <v>0</v>
      </c>
      <c r="F1862" s="57">
        <f t="shared" si="232"/>
        <v>0</v>
      </c>
      <c r="G1862" s="57">
        <f t="shared" si="233"/>
        <v>0</v>
      </c>
      <c r="H1862" s="68">
        <v>2021</v>
      </c>
      <c r="I1862" s="68" t="s">
        <v>8</v>
      </c>
      <c r="J1862" s="68" t="s">
        <v>5</v>
      </c>
      <c r="K1862" s="68">
        <v>1.3314999999999999</v>
      </c>
      <c r="L1862" s="68">
        <v>1</v>
      </c>
    </row>
    <row r="1863" spans="1:12" x14ac:dyDescent="0.25">
      <c r="A1863" s="53" t="str">
        <f t="shared" si="227"/>
        <v>2021FebUS Dollar</v>
      </c>
      <c r="B1863" s="57">
        <f t="shared" si="228"/>
        <v>0</v>
      </c>
      <c r="C1863" s="57">
        <f t="shared" si="229"/>
        <v>0</v>
      </c>
      <c r="D1863" s="57">
        <f t="shared" si="230"/>
        <v>0</v>
      </c>
      <c r="E1863" s="57">
        <f t="shared" si="231"/>
        <v>0</v>
      </c>
      <c r="F1863" s="57">
        <f t="shared" si="232"/>
        <v>0</v>
      </c>
      <c r="G1863" s="57">
        <f t="shared" si="233"/>
        <v>0</v>
      </c>
      <c r="H1863" s="68">
        <v>2021</v>
      </c>
      <c r="I1863" s="68" t="s">
        <v>36</v>
      </c>
      <c r="J1863" s="68" t="s">
        <v>5</v>
      </c>
      <c r="K1863" s="68">
        <v>1.3279000000000001</v>
      </c>
      <c r="L1863" s="68">
        <v>2</v>
      </c>
    </row>
    <row r="1864" spans="1:12" x14ac:dyDescent="0.25">
      <c r="A1864" s="53" t="str">
        <f t="shared" si="227"/>
        <v>2021MarUS Dollar</v>
      </c>
      <c r="B1864" s="57">
        <f t="shared" si="228"/>
        <v>0</v>
      </c>
      <c r="C1864" s="57">
        <f t="shared" si="229"/>
        <v>0</v>
      </c>
      <c r="D1864" s="57">
        <f t="shared" si="230"/>
        <v>0</v>
      </c>
      <c r="E1864" s="57">
        <f t="shared" si="231"/>
        <v>0</v>
      </c>
      <c r="F1864" s="57">
        <f t="shared" si="232"/>
        <v>0</v>
      </c>
      <c r="G1864" s="57">
        <f t="shared" si="233"/>
        <v>0</v>
      </c>
      <c r="H1864" s="68">
        <v>2021</v>
      </c>
      <c r="I1864" s="68" t="s">
        <v>40</v>
      </c>
      <c r="J1864" s="68" t="s">
        <v>5</v>
      </c>
      <c r="K1864" s="68">
        <v>1.3472</v>
      </c>
      <c r="L1864" s="68">
        <v>3</v>
      </c>
    </row>
    <row r="1865" spans="1:12" x14ac:dyDescent="0.25">
      <c r="A1865" s="53" t="str">
        <f t="shared" si="227"/>
        <v>2021AprUS Dollar</v>
      </c>
      <c r="B1865" s="57">
        <f t="shared" si="228"/>
        <v>0</v>
      </c>
      <c r="C1865" s="57">
        <f t="shared" si="229"/>
        <v>0</v>
      </c>
      <c r="D1865" s="57">
        <f t="shared" si="230"/>
        <v>0</v>
      </c>
      <c r="E1865" s="57">
        <f t="shared" si="231"/>
        <v>0</v>
      </c>
      <c r="F1865" s="57">
        <f t="shared" si="232"/>
        <v>0</v>
      </c>
      <c r="G1865" s="57">
        <f t="shared" si="233"/>
        <v>0</v>
      </c>
      <c r="H1865" s="68">
        <v>2021</v>
      </c>
      <c r="I1865" s="68" t="s">
        <v>44</v>
      </c>
      <c r="J1865" s="68" t="s">
        <v>5</v>
      </c>
      <c r="K1865" s="68">
        <v>1.3263</v>
      </c>
      <c r="L1865" s="68">
        <v>4</v>
      </c>
    </row>
    <row r="1866" spans="1:12" x14ac:dyDescent="0.25">
      <c r="A1866" s="53" t="str">
        <f t="shared" si="227"/>
        <v>2021MayUS Dollar</v>
      </c>
      <c r="B1866" s="57">
        <f t="shared" si="228"/>
        <v>0</v>
      </c>
      <c r="C1866" s="57">
        <f t="shared" si="229"/>
        <v>0</v>
      </c>
      <c r="D1866" s="57">
        <f t="shared" si="230"/>
        <v>0</v>
      </c>
      <c r="E1866" s="57">
        <f t="shared" si="231"/>
        <v>0</v>
      </c>
      <c r="F1866" s="57">
        <f t="shared" si="232"/>
        <v>0</v>
      </c>
      <c r="G1866" s="57">
        <f t="shared" si="233"/>
        <v>0</v>
      </c>
      <c r="H1866" s="68">
        <v>2021</v>
      </c>
      <c r="I1866" s="68" t="s">
        <v>48</v>
      </c>
      <c r="J1866" s="68" t="s">
        <v>5</v>
      </c>
      <c r="K1866" s="68">
        <v>1.3228</v>
      </c>
      <c r="L1866" s="68">
        <v>5</v>
      </c>
    </row>
    <row r="1867" spans="1:12" x14ac:dyDescent="0.25">
      <c r="A1867" s="53" t="str">
        <f t="shared" si="227"/>
        <v>2021JunUS Dollar</v>
      </c>
      <c r="B1867" s="57">
        <f t="shared" si="228"/>
        <v>0</v>
      </c>
      <c r="C1867" s="57">
        <f t="shared" si="229"/>
        <v>0</v>
      </c>
      <c r="D1867" s="57">
        <f t="shared" si="230"/>
        <v>0</v>
      </c>
      <c r="E1867" s="57">
        <f t="shared" si="231"/>
        <v>0</v>
      </c>
      <c r="F1867" s="57">
        <f t="shared" si="232"/>
        <v>0</v>
      </c>
      <c r="G1867" s="57">
        <f t="shared" si="233"/>
        <v>0</v>
      </c>
      <c r="H1867" s="68">
        <v>2021</v>
      </c>
      <c r="I1867" s="68" t="s">
        <v>52</v>
      </c>
      <c r="J1867" s="68" t="s">
        <v>5</v>
      </c>
      <c r="K1867" s="68">
        <v>1.3444</v>
      </c>
      <c r="L1867" s="68">
        <v>6</v>
      </c>
    </row>
    <row r="1868" spans="1:12" x14ac:dyDescent="0.25">
      <c r="A1868" s="53" t="str">
        <f t="shared" si="227"/>
        <v>2021JulUS Dollar</v>
      </c>
      <c r="B1868" s="57">
        <f t="shared" si="228"/>
        <v>0</v>
      </c>
      <c r="C1868" s="57">
        <f t="shared" si="229"/>
        <v>0</v>
      </c>
      <c r="D1868" s="57">
        <f t="shared" si="230"/>
        <v>0</v>
      </c>
      <c r="E1868" s="57">
        <f t="shared" si="231"/>
        <v>0</v>
      </c>
      <c r="F1868" s="57">
        <f t="shared" si="232"/>
        <v>0</v>
      </c>
      <c r="G1868" s="57">
        <f t="shared" si="233"/>
        <v>0</v>
      </c>
      <c r="H1868" s="68">
        <v>2021</v>
      </c>
      <c r="I1868" s="68" t="s">
        <v>56</v>
      </c>
      <c r="J1868" s="68" t="s">
        <v>5</v>
      </c>
      <c r="K1868" s="68">
        <v>1.3533999999999999</v>
      </c>
      <c r="L1868" s="68">
        <v>7</v>
      </c>
    </row>
    <row r="1869" spans="1:12" x14ac:dyDescent="0.25">
      <c r="A1869" s="53" t="str">
        <f t="shared" si="227"/>
        <v>2021AugUS Dollar</v>
      </c>
      <c r="B1869" s="57">
        <f t="shared" si="228"/>
        <v>0</v>
      </c>
      <c r="C1869" s="57">
        <f t="shared" si="229"/>
        <v>0</v>
      </c>
      <c r="D1869" s="57">
        <f t="shared" si="230"/>
        <v>0</v>
      </c>
      <c r="E1869" s="57">
        <f t="shared" si="231"/>
        <v>0</v>
      </c>
      <c r="F1869" s="57">
        <f t="shared" si="232"/>
        <v>0</v>
      </c>
      <c r="G1869" s="57">
        <f t="shared" si="233"/>
        <v>0</v>
      </c>
      <c r="H1869" s="68">
        <v>2021</v>
      </c>
      <c r="I1869" s="68" t="s">
        <v>58</v>
      </c>
      <c r="J1869" s="68" t="s">
        <v>5</v>
      </c>
      <c r="K1869" s="68">
        <v>1.3445</v>
      </c>
      <c r="L1869" s="68">
        <v>8</v>
      </c>
    </row>
    <row r="1870" spans="1:12" x14ac:dyDescent="0.25">
      <c r="A1870" s="53" t="str">
        <f t="shared" si="227"/>
        <v>2021SepUS Dollar</v>
      </c>
      <c r="B1870" s="57">
        <f t="shared" si="228"/>
        <v>0</v>
      </c>
      <c r="C1870" s="57">
        <f t="shared" si="229"/>
        <v>0</v>
      </c>
      <c r="D1870" s="57">
        <f t="shared" si="230"/>
        <v>0</v>
      </c>
      <c r="E1870" s="57">
        <f t="shared" si="231"/>
        <v>0</v>
      </c>
      <c r="F1870" s="57">
        <f t="shared" si="232"/>
        <v>0</v>
      </c>
      <c r="G1870" s="57">
        <f t="shared" si="233"/>
        <v>0</v>
      </c>
      <c r="H1870" s="68">
        <v>2021</v>
      </c>
      <c r="I1870" s="68" t="s">
        <v>60</v>
      </c>
      <c r="J1870" s="68" t="s">
        <v>5</v>
      </c>
      <c r="K1870" s="68">
        <v>1.3611</v>
      </c>
      <c r="L1870" s="68">
        <v>9</v>
      </c>
    </row>
    <row r="1871" spans="1:12" x14ac:dyDescent="0.25">
      <c r="A1871" s="53" t="str">
        <f t="shared" si="227"/>
        <v>2021OctUS Dollar</v>
      </c>
      <c r="B1871" s="57">
        <f t="shared" si="228"/>
        <v>0</v>
      </c>
      <c r="C1871" s="57">
        <f t="shared" si="229"/>
        <v>0</v>
      </c>
      <c r="D1871" s="57">
        <f t="shared" si="230"/>
        <v>0</v>
      </c>
      <c r="E1871" s="57">
        <f t="shared" si="231"/>
        <v>0</v>
      </c>
      <c r="F1871" s="57">
        <f t="shared" si="232"/>
        <v>0</v>
      </c>
      <c r="G1871" s="57">
        <f t="shared" si="233"/>
        <v>0</v>
      </c>
      <c r="H1871" s="68">
        <v>2021</v>
      </c>
      <c r="I1871" s="68" t="s">
        <v>62</v>
      </c>
      <c r="J1871" s="68" t="s">
        <v>5</v>
      </c>
      <c r="K1871" s="68">
        <v>1.3444</v>
      </c>
      <c r="L1871" s="68">
        <v>10</v>
      </c>
    </row>
    <row r="1872" spans="1:12" x14ac:dyDescent="0.25">
      <c r="A1872" s="53" t="str">
        <f t="shared" si="227"/>
        <v>2021NovUS Dollar</v>
      </c>
      <c r="B1872" s="57">
        <f t="shared" si="228"/>
        <v>0</v>
      </c>
      <c r="C1872" s="57">
        <f t="shared" si="229"/>
        <v>0</v>
      </c>
      <c r="D1872" s="57">
        <f t="shared" si="230"/>
        <v>0</v>
      </c>
      <c r="E1872" s="57">
        <f t="shared" si="231"/>
        <v>0</v>
      </c>
      <c r="F1872" s="57">
        <f t="shared" si="232"/>
        <v>0</v>
      </c>
      <c r="G1872" s="57">
        <f t="shared" si="233"/>
        <v>0</v>
      </c>
      <c r="H1872" s="68">
        <v>2021</v>
      </c>
      <c r="I1872" s="68" t="s">
        <v>65</v>
      </c>
      <c r="J1872" s="68" t="s">
        <v>5</v>
      </c>
      <c r="K1872" s="68">
        <v>1.3686</v>
      </c>
      <c r="L1872" s="68">
        <v>11</v>
      </c>
    </row>
    <row r="1873" spans="1:12" x14ac:dyDescent="0.25">
      <c r="A1873" s="53" t="str">
        <f t="shared" si="227"/>
        <v>2021DecUS Dollar</v>
      </c>
      <c r="B1873" s="57">
        <f t="shared" si="228"/>
        <v>0</v>
      </c>
      <c r="C1873" s="57">
        <f t="shared" si="229"/>
        <v>0</v>
      </c>
      <c r="D1873" s="57">
        <f t="shared" si="230"/>
        <v>0</v>
      </c>
      <c r="E1873" s="57">
        <f t="shared" si="231"/>
        <v>0</v>
      </c>
      <c r="F1873" s="57">
        <f t="shared" si="232"/>
        <v>0</v>
      </c>
      <c r="G1873" s="57">
        <f t="shared" si="233"/>
        <v>0</v>
      </c>
      <c r="H1873" s="68">
        <v>2021</v>
      </c>
      <c r="I1873" s="68" t="s">
        <v>11</v>
      </c>
      <c r="J1873" s="68" t="s">
        <v>5</v>
      </c>
      <c r="K1873" s="68">
        <v>1.3516999999999999</v>
      </c>
      <c r="L1873" s="68">
        <v>12</v>
      </c>
    </row>
    <row r="1874" spans="1:12" x14ac:dyDescent="0.25">
      <c r="A1874" s="53" t="str">
        <f t="shared" si="227"/>
        <v>2022JanUS Dollar</v>
      </c>
      <c r="B1874" s="57">
        <f t="shared" si="228"/>
        <v>0</v>
      </c>
      <c r="C1874" s="57">
        <f t="shared" si="229"/>
        <v>0</v>
      </c>
      <c r="D1874" s="57">
        <f t="shared" si="230"/>
        <v>0</v>
      </c>
      <c r="E1874" s="57">
        <f t="shared" si="231"/>
        <v>0</v>
      </c>
      <c r="F1874" s="57">
        <f t="shared" si="232"/>
        <v>0</v>
      </c>
      <c r="G1874" s="57">
        <f t="shared" si="233"/>
        <v>0</v>
      </c>
      <c r="H1874" s="68">
        <v>2022</v>
      </c>
      <c r="I1874" s="68" t="s">
        <v>8</v>
      </c>
      <c r="J1874" s="68" t="s">
        <v>5</v>
      </c>
      <c r="K1874" s="68">
        <v>1.3556999999999999</v>
      </c>
      <c r="L1874" s="68">
        <v>1</v>
      </c>
    </row>
    <row r="1875" spans="1:12" x14ac:dyDescent="0.25">
      <c r="A1875" s="53" t="str">
        <f t="shared" si="227"/>
        <v>2022FebUS Dollar</v>
      </c>
      <c r="B1875" s="57">
        <f t="shared" si="228"/>
        <v>0</v>
      </c>
      <c r="C1875" s="57">
        <f t="shared" si="229"/>
        <v>0</v>
      </c>
      <c r="D1875" s="57">
        <f t="shared" si="230"/>
        <v>0</v>
      </c>
      <c r="E1875" s="57">
        <f t="shared" si="231"/>
        <v>0</v>
      </c>
      <c r="F1875" s="57">
        <f t="shared" si="232"/>
        <v>0</v>
      </c>
      <c r="G1875" s="57">
        <f t="shared" si="233"/>
        <v>0</v>
      </c>
      <c r="H1875" s="68">
        <v>2022</v>
      </c>
      <c r="I1875" s="68" t="s">
        <v>36</v>
      </c>
      <c r="J1875" s="68" t="s">
        <v>5</v>
      </c>
      <c r="K1875" s="68">
        <v>1.3596999999999999</v>
      </c>
      <c r="L1875" s="68">
        <v>2</v>
      </c>
    </row>
    <row r="1876" spans="1:12" x14ac:dyDescent="0.25">
      <c r="A1876" s="53" t="str">
        <f t="shared" si="227"/>
        <v>2022MarUS Dollar</v>
      </c>
      <c r="B1876" s="57">
        <f t="shared" si="228"/>
        <v>0</v>
      </c>
      <c r="C1876" s="57">
        <f t="shared" si="229"/>
        <v>0</v>
      </c>
      <c r="D1876" s="57">
        <f t="shared" si="230"/>
        <v>0</v>
      </c>
      <c r="E1876" s="57">
        <f t="shared" si="231"/>
        <v>0</v>
      </c>
      <c r="F1876" s="57">
        <f t="shared" si="232"/>
        <v>0</v>
      </c>
      <c r="G1876" s="57">
        <f t="shared" si="233"/>
        <v>0</v>
      </c>
      <c r="H1876" s="68">
        <v>2022</v>
      </c>
      <c r="I1876" s="68" t="s">
        <v>40</v>
      </c>
      <c r="J1876" s="68" t="s">
        <v>5</v>
      </c>
      <c r="K1876" s="68">
        <v>1.3533999999999999</v>
      </c>
      <c r="L1876" s="68">
        <v>3</v>
      </c>
    </row>
    <row r="1877" spans="1:12" x14ac:dyDescent="0.25">
      <c r="A1877" s="53" t="str">
        <f t="shared" si="227"/>
        <v>2022AprUS Dollar</v>
      </c>
      <c r="B1877" s="57">
        <f t="shared" si="228"/>
        <v>0</v>
      </c>
      <c r="C1877" s="57">
        <f t="shared" si="229"/>
        <v>0</v>
      </c>
      <c r="D1877" s="57">
        <f t="shared" si="230"/>
        <v>0</v>
      </c>
      <c r="E1877" s="57">
        <f t="shared" si="231"/>
        <v>0</v>
      </c>
      <c r="F1877" s="57">
        <f t="shared" si="232"/>
        <v>0</v>
      </c>
      <c r="G1877" s="57">
        <f t="shared" si="233"/>
        <v>0</v>
      </c>
      <c r="H1877" s="68">
        <v>2022</v>
      </c>
      <c r="I1877" s="68" t="s">
        <v>44</v>
      </c>
      <c r="J1877" s="68" t="s">
        <v>5</v>
      </c>
      <c r="K1877" s="68">
        <v>1.3848</v>
      </c>
      <c r="L1877" s="68">
        <v>4</v>
      </c>
    </row>
    <row r="1878" spans="1:12" x14ac:dyDescent="0.25">
      <c r="A1878" s="53" t="str">
        <f t="shared" si="227"/>
        <v>2022MayUS Dollar</v>
      </c>
      <c r="B1878" s="57">
        <f t="shared" si="228"/>
        <v>0</v>
      </c>
      <c r="C1878" s="57">
        <f t="shared" si="229"/>
        <v>0</v>
      </c>
      <c r="D1878" s="57">
        <f t="shared" si="230"/>
        <v>0</v>
      </c>
      <c r="E1878" s="57">
        <f t="shared" si="231"/>
        <v>0</v>
      </c>
      <c r="F1878" s="57">
        <f t="shared" si="232"/>
        <v>0</v>
      </c>
      <c r="G1878" s="57">
        <f t="shared" si="233"/>
        <v>0</v>
      </c>
      <c r="H1878" s="68">
        <v>2022</v>
      </c>
      <c r="I1878" s="68" t="s">
        <v>48</v>
      </c>
      <c r="J1878" s="68" t="s">
        <v>5</v>
      </c>
      <c r="K1878" s="68">
        <v>1.3696999999999999</v>
      </c>
      <c r="L1878" s="68">
        <v>5</v>
      </c>
    </row>
    <row r="1879" spans="1:12" x14ac:dyDescent="0.25">
      <c r="A1879" s="53" t="str">
        <f t="shared" si="227"/>
        <v>2022JunUS Dollar</v>
      </c>
      <c r="B1879" s="57">
        <f t="shared" si="228"/>
        <v>0</v>
      </c>
      <c r="C1879" s="57">
        <f t="shared" si="229"/>
        <v>0</v>
      </c>
      <c r="D1879" s="57">
        <f t="shared" si="230"/>
        <v>0</v>
      </c>
      <c r="E1879" s="57">
        <f t="shared" si="231"/>
        <v>0</v>
      </c>
      <c r="F1879" s="57">
        <f t="shared" si="232"/>
        <v>0</v>
      </c>
      <c r="G1879" s="57">
        <f t="shared" si="233"/>
        <v>0</v>
      </c>
      <c r="H1879" s="68">
        <v>2022</v>
      </c>
      <c r="I1879" s="68" t="s">
        <v>52</v>
      </c>
      <c r="J1879" s="68" t="s">
        <v>5</v>
      </c>
      <c r="K1879" s="68">
        <v>1.3917999999999999</v>
      </c>
      <c r="L1879" s="68">
        <v>6</v>
      </c>
    </row>
    <row r="1880" spans="1:12" x14ac:dyDescent="0.25">
      <c r="A1880" s="53" t="str">
        <f t="shared" si="227"/>
        <v>2022JulUS Dollar</v>
      </c>
      <c r="B1880" s="57">
        <f t="shared" si="228"/>
        <v>0</v>
      </c>
      <c r="C1880" s="57">
        <f t="shared" si="229"/>
        <v>0</v>
      </c>
      <c r="D1880" s="57">
        <f t="shared" si="230"/>
        <v>0</v>
      </c>
      <c r="E1880" s="57">
        <f t="shared" si="231"/>
        <v>0</v>
      </c>
      <c r="F1880" s="57">
        <f t="shared" si="232"/>
        <v>0</v>
      </c>
      <c r="G1880" s="57">
        <f t="shared" si="233"/>
        <v>0</v>
      </c>
      <c r="H1880" s="68">
        <v>2022</v>
      </c>
      <c r="I1880" s="68" t="s">
        <v>56</v>
      </c>
      <c r="J1880" s="68" t="s">
        <v>5</v>
      </c>
      <c r="K1880" s="68">
        <v>1.3785000000000001</v>
      </c>
      <c r="L1880" s="68">
        <v>7</v>
      </c>
    </row>
    <row r="1881" spans="1:12" x14ac:dyDescent="0.25">
      <c r="A1881" s="53" t="str">
        <f t="shared" si="227"/>
        <v>2022AugUS Dollar</v>
      </c>
      <c r="B1881" s="57">
        <f t="shared" si="228"/>
        <v>0</v>
      </c>
      <c r="C1881" s="57">
        <f t="shared" si="229"/>
        <v>0</v>
      </c>
      <c r="D1881" s="57">
        <f t="shared" si="230"/>
        <v>0</v>
      </c>
      <c r="E1881" s="57">
        <f t="shared" si="231"/>
        <v>0</v>
      </c>
      <c r="F1881" s="57">
        <f t="shared" si="232"/>
        <v>0</v>
      </c>
      <c r="G1881" s="57">
        <f t="shared" si="233"/>
        <v>0</v>
      </c>
      <c r="H1881" s="68">
        <v>2022</v>
      </c>
      <c r="I1881" s="68" t="s">
        <v>58</v>
      </c>
      <c r="J1881" s="68" t="s">
        <v>5</v>
      </c>
      <c r="K1881" s="68">
        <v>1.395</v>
      </c>
      <c r="L1881" s="68">
        <v>8</v>
      </c>
    </row>
    <row r="1882" spans="1:12" x14ac:dyDescent="0.25">
      <c r="A1882" s="53" t="str">
        <f t="shared" si="227"/>
        <v>2022SepUS Dollar</v>
      </c>
      <c r="B1882" s="57">
        <f t="shared" si="228"/>
        <v>0</v>
      </c>
      <c r="C1882" s="57">
        <f t="shared" si="229"/>
        <v>0</v>
      </c>
      <c r="D1882" s="57">
        <f t="shared" si="230"/>
        <v>0</v>
      </c>
      <c r="E1882" s="57">
        <f t="shared" si="231"/>
        <v>0</v>
      </c>
      <c r="F1882" s="57">
        <f t="shared" si="232"/>
        <v>0</v>
      </c>
      <c r="G1882" s="57">
        <f t="shared" si="233"/>
        <v>0</v>
      </c>
      <c r="H1882" s="68">
        <v>2022</v>
      </c>
      <c r="I1882" s="68" t="s">
        <v>60</v>
      </c>
      <c r="J1882" s="68" t="s">
        <v>5</v>
      </c>
      <c r="K1882" s="68">
        <v>1.4339999999999999</v>
      </c>
      <c r="L1882" s="68">
        <v>9</v>
      </c>
    </row>
    <row r="1883" spans="1:12" x14ac:dyDescent="0.25">
      <c r="A1883" s="53" t="str">
        <f t="shared" si="227"/>
        <v>2022OctUS Dollar</v>
      </c>
      <c r="B1883" s="57">
        <f t="shared" si="228"/>
        <v>0</v>
      </c>
      <c r="C1883" s="57">
        <f t="shared" si="229"/>
        <v>0</v>
      </c>
      <c r="D1883" s="57">
        <f t="shared" si="230"/>
        <v>0</v>
      </c>
      <c r="E1883" s="57">
        <f t="shared" si="231"/>
        <v>0</v>
      </c>
      <c r="F1883" s="57">
        <f t="shared" si="232"/>
        <v>0</v>
      </c>
      <c r="G1883" s="57">
        <f t="shared" si="233"/>
        <v>0</v>
      </c>
      <c r="H1883" s="68">
        <v>2022</v>
      </c>
      <c r="I1883" s="68" t="s">
        <v>62</v>
      </c>
      <c r="J1883" s="68" t="s">
        <v>5</v>
      </c>
      <c r="K1883" s="68">
        <v>1.4112</v>
      </c>
      <c r="L1883" s="68">
        <v>10</v>
      </c>
    </row>
    <row r="1884" spans="1:12" x14ac:dyDescent="0.25">
      <c r="A1884" s="53" t="str">
        <f t="shared" si="227"/>
        <v>2022NovUS Dollar</v>
      </c>
      <c r="B1884" s="57">
        <f t="shared" si="228"/>
        <v>0</v>
      </c>
      <c r="C1884" s="57">
        <f t="shared" si="229"/>
        <v>0</v>
      </c>
      <c r="D1884" s="57">
        <f t="shared" si="230"/>
        <v>0</v>
      </c>
      <c r="E1884" s="57">
        <f t="shared" si="231"/>
        <v>0</v>
      </c>
      <c r="F1884" s="57">
        <f t="shared" si="232"/>
        <v>0</v>
      </c>
      <c r="G1884" s="57">
        <f t="shared" si="233"/>
        <v>0</v>
      </c>
      <c r="H1884" s="68">
        <v>2022</v>
      </c>
      <c r="I1884" s="68" t="s">
        <v>65</v>
      </c>
      <c r="J1884" s="68" t="s">
        <v>5</v>
      </c>
      <c r="K1884" s="68">
        <v>1.3722000000000001</v>
      </c>
      <c r="L1884" s="68">
        <v>11</v>
      </c>
    </row>
    <row r="1885" spans="1:12" x14ac:dyDescent="0.25">
      <c r="A1885" s="53" t="str">
        <f t="shared" si="227"/>
        <v>2022DecUS Dollar</v>
      </c>
      <c r="B1885" s="57">
        <f t="shared" si="228"/>
        <v>0</v>
      </c>
      <c r="C1885" s="57">
        <f t="shared" si="229"/>
        <v>0</v>
      </c>
      <c r="D1885" s="57">
        <f t="shared" si="230"/>
        <v>0</v>
      </c>
      <c r="E1885" s="57">
        <f t="shared" si="231"/>
        <v>0</v>
      </c>
      <c r="F1885" s="57">
        <f t="shared" si="232"/>
        <v>0</v>
      </c>
      <c r="G1885" s="57">
        <f t="shared" si="233"/>
        <v>0</v>
      </c>
      <c r="H1885" s="68">
        <v>2022</v>
      </c>
      <c r="I1885" s="68" t="s">
        <v>11</v>
      </c>
      <c r="J1885" s="68" t="s">
        <v>5</v>
      </c>
      <c r="K1885" s="68">
        <v>1.3446</v>
      </c>
      <c r="L1885" s="68">
        <v>12</v>
      </c>
    </row>
    <row r="1886" spans="1:12" x14ac:dyDescent="0.25">
      <c r="A1886" s="53" t="str">
        <f t="shared" si="227"/>
        <v>2023JanUS Dollar</v>
      </c>
      <c r="B1886" s="57">
        <f t="shared" si="228"/>
        <v>0</v>
      </c>
      <c r="C1886" s="57">
        <f t="shared" si="229"/>
        <v>0</v>
      </c>
      <c r="D1886" s="57">
        <f t="shared" si="230"/>
        <v>0</v>
      </c>
      <c r="E1886" s="57">
        <f t="shared" si="231"/>
        <v>0</v>
      </c>
      <c r="F1886" s="57">
        <f t="shared" si="232"/>
        <v>0</v>
      </c>
      <c r="G1886" s="57">
        <f t="shared" si="233"/>
        <v>0</v>
      </c>
      <c r="H1886" s="68">
        <v>2023</v>
      </c>
      <c r="I1886" s="68" t="s">
        <v>8</v>
      </c>
      <c r="J1886" s="68" t="s">
        <v>5</v>
      </c>
      <c r="K1886" s="68">
        <v>1.3142</v>
      </c>
      <c r="L1886" s="68">
        <v>1</v>
      </c>
    </row>
    <row r="1887" spans="1:12" x14ac:dyDescent="0.25">
      <c r="A1887" s="53" t="str">
        <f t="shared" si="227"/>
        <v>2023FebUS Dollar</v>
      </c>
      <c r="B1887" s="57">
        <f t="shared" si="228"/>
        <v>0</v>
      </c>
      <c r="C1887" s="57">
        <f t="shared" si="229"/>
        <v>0</v>
      </c>
      <c r="D1887" s="57">
        <f t="shared" si="230"/>
        <v>0</v>
      </c>
      <c r="E1887" s="57">
        <f t="shared" si="231"/>
        <v>0</v>
      </c>
      <c r="F1887" s="57">
        <f t="shared" si="232"/>
        <v>0</v>
      </c>
      <c r="G1887" s="57">
        <f t="shared" si="233"/>
        <v>0</v>
      </c>
      <c r="H1887" s="68">
        <v>2023</v>
      </c>
      <c r="I1887" s="68" t="s">
        <v>36</v>
      </c>
      <c r="J1887" s="68" t="s">
        <v>5</v>
      </c>
      <c r="K1887" s="68">
        <v>1.3480000000000001</v>
      </c>
      <c r="L1887" s="68">
        <v>2</v>
      </c>
    </row>
    <row r="1888" spans="1:12" x14ac:dyDescent="0.25">
      <c r="A1888" s="53" t="str">
        <f t="shared" si="227"/>
        <v>2023MarUS Dollar</v>
      </c>
      <c r="B1888" s="57">
        <f t="shared" si="228"/>
        <v>0</v>
      </c>
      <c r="C1888" s="57">
        <f t="shared" si="229"/>
        <v>0</v>
      </c>
      <c r="D1888" s="57">
        <f t="shared" si="230"/>
        <v>0</v>
      </c>
      <c r="E1888" s="57">
        <f t="shared" si="231"/>
        <v>0</v>
      </c>
      <c r="F1888" s="57">
        <f t="shared" si="232"/>
        <v>0</v>
      </c>
      <c r="G1888" s="57">
        <f t="shared" si="233"/>
        <v>0</v>
      </c>
      <c r="H1888" s="68">
        <v>2023</v>
      </c>
      <c r="I1888" s="68" t="s">
        <v>40</v>
      </c>
      <c r="J1888" s="68" t="s">
        <v>5</v>
      </c>
      <c r="K1888" s="68">
        <v>1.327</v>
      </c>
      <c r="L1888" s="68">
        <v>3</v>
      </c>
    </row>
    <row r="1889" spans="1:12" x14ac:dyDescent="0.25">
      <c r="A1889" s="53" t="str">
        <f t="shared" si="227"/>
        <v>2023AprUS Dollar</v>
      </c>
      <c r="B1889" s="57">
        <f t="shared" si="228"/>
        <v>0</v>
      </c>
      <c r="C1889" s="57">
        <f t="shared" si="229"/>
        <v>0</v>
      </c>
      <c r="D1889" s="57">
        <f t="shared" si="230"/>
        <v>0</v>
      </c>
      <c r="E1889" s="57">
        <f t="shared" si="231"/>
        <v>0</v>
      </c>
      <c r="F1889" s="57">
        <f t="shared" si="232"/>
        <v>0</v>
      </c>
      <c r="G1889" s="57">
        <f t="shared" si="233"/>
        <v>0</v>
      </c>
      <c r="H1889" s="68">
        <v>2023</v>
      </c>
      <c r="I1889" s="68" t="s">
        <v>44</v>
      </c>
      <c r="J1889" s="68" t="s">
        <v>5</v>
      </c>
      <c r="K1889" s="68">
        <v>1.3340000000000001</v>
      </c>
      <c r="L1889" s="68">
        <v>4</v>
      </c>
    </row>
    <row r="1890" spans="1:12" x14ac:dyDescent="0.25">
      <c r="A1890" s="53" t="str">
        <f t="shared" si="227"/>
        <v>2023MayUS Dollar</v>
      </c>
      <c r="B1890" s="57">
        <f t="shared" si="228"/>
        <v>0</v>
      </c>
      <c r="C1890" s="57">
        <f t="shared" si="229"/>
        <v>0</v>
      </c>
      <c r="D1890" s="57">
        <f t="shared" si="230"/>
        <v>0</v>
      </c>
      <c r="E1890" s="57">
        <f t="shared" si="231"/>
        <v>0</v>
      </c>
      <c r="F1890" s="57">
        <f t="shared" si="232"/>
        <v>0</v>
      </c>
      <c r="G1890" s="57">
        <f t="shared" si="233"/>
        <v>0</v>
      </c>
      <c r="H1890" s="68">
        <v>2023</v>
      </c>
      <c r="I1890" s="68" t="s">
        <v>48</v>
      </c>
      <c r="J1890" s="68" t="s">
        <v>5</v>
      </c>
      <c r="K1890" s="68">
        <v>1.3539000000000001</v>
      </c>
      <c r="L1890" s="68">
        <v>5</v>
      </c>
    </row>
    <row r="1891" spans="1:12" x14ac:dyDescent="0.25">
      <c r="A1891" s="53" t="str">
        <f t="shared" si="227"/>
        <v>2023JunUS Dollar</v>
      </c>
      <c r="B1891" s="57">
        <f t="shared" si="228"/>
        <v>0</v>
      </c>
      <c r="C1891" s="57">
        <f t="shared" si="229"/>
        <v>0</v>
      </c>
      <c r="D1891" s="57">
        <f t="shared" si="230"/>
        <v>0</v>
      </c>
      <c r="E1891" s="57">
        <f t="shared" si="231"/>
        <v>0</v>
      </c>
      <c r="F1891" s="57">
        <f t="shared" si="232"/>
        <v>0</v>
      </c>
      <c r="G1891" s="57">
        <f t="shared" si="233"/>
        <v>0</v>
      </c>
      <c r="H1891" s="68">
        <v>2023</v>
      </c>
      <c r="I1891" s="68" t="s">
        <v>52</v>
      </c>
      <c r="J1891" s="68" t="s">
        <v>5</v>
      </c>
      <c r="K1891" s="68">
        <v>1.3556999999999999</v>
      </c>
      <c r="L1891" s="68">
        <v>6</v>
      </c>
    </row>
    <row r="1892" spans="1:12" x14ac:dyDescent="0.25">
      <c r="A1892" s="53" t="str">
        <f t="shared" si="227"/>
        <v>2023JulUS Dollar</v>
      </c>
      <c r="B1892" s="57">
        <f t="shared" si="228"/>
        <v>0</v>
      </c>
      <c r="C1892" s="57">
        <f t="shared" si="229"/>
        <v>0</v>
      </c>
      <c r="D1892" s="57">
        <f t="shared" si="230"/>
        <v>0</v>
      </c>
      <c r="E1892" s="57">
        <f t="shared" si="231"/>
        <v>0</v>
      </c>
      <c r="F1892" s="57">
        <f t="shared" si="232"/>
        <v>0</v>
      </c>
      <c r="G1892" s="57">
        <f t="shared" si="233"/>
        <v>0</v>
      </c>
      <c r="H1892" s="68">
        <v>2023</v>
      </c>
      <c r="I1892" s="68" t="s">
        <v>56</v>
      </c>
      <c r="J1892" s="68" t="s">
        <v>5</v>
      </c>
      <c r="K1892" s="68">
        <v>1.3318000000000001</v>
      </c>
      <c r="L1892" s="68">
        <v>7</v>
      </c>
    </row>
    <row r="1893" spans="1:12" x14ac:dyDescent="0.25">
      <c r="A1893" s="53" t="str">
        <f t="shared" si="227"/>
        <v>2023AugUS Dollar</v>
      </c>
      <c r="B1893" s="57">
        <f t="shared" si="228"/>
        <v>0</v>
      </c>
      <c r="C1893" s="57">
        <f t="shared" si="229"/>
        <v>0</v>
      </c>
      <c r="D1893" s="57">
        <f t="shared" si="230"/>
        <v>0</v>
      </c>
      <c r="E1893" s="57">
        <f t="shared" si="231"/>
        <v>0</v>
      </c>
      <c r="F1893" s="57">
        <f t="shared" si="232"/>
        <v>0</v>
      </c>
      <c r="G1893" s="57">
        <f t="shared" si="233"/>
        <v>0</v>
      </c>
      <c r="H1893" s="68">
        <v>2023</v>
      </c>
      <c r="I1893" s="68" t="s">
        <v>58</v>
      </c>
      <c r="J1893" s="68" t="s">
        <v>5</v>
      </c>
      <c r="K1893" s="68">
        <v>1.3503000000000001</v>
      </c>
      <c r="L1893" s="68">
        <v>8</v>
      </c>
    </row>
    <row r="1894" spans="1:12" x14ac:dyDescent="0.25">
      <c r="A1894" s="53" t="str">
        <f t="shared" si="227"/>
        <v>2023SepUS Dollar</v>
      </c>
      <c r="B1894" s="57">
        <f t="shared" si="228"/>
        <v>0</v>
      </c>
      <c r="C1894" s="57">
        <f t="shared" si="229"/>
        <v>0</v>
      </c>
      <c r="D1894" s="57">
        <f t="shared" si="230"/>
        <v>0</v>
      </c>
      <c r="E1894" s="57">
        <f t="shared" si="231"/>
        <v>0</v>
      </c>
      <c r="F1894" s="57">
        <f t="shared" si="232"/>
        <v>0</v>
      </c>
      <c r="G1894" s="57">
        <f t="shared" si="233"/>
        <v>0</v>
      </c>
      <c r="H1894" s="68">
        <v>2023</v>
      </c>
      <c r="I1894" s="68" t="s">
        <v>60</v>
      </c>
      <c r="J1894" s="68" t="s">
        <v>5</v>
      </c>
      <c r="K1894" s="68">
        <v>1.3648</v>
      </c>
      <c r="L1894" s="68">
        <v>9</v>
      </c>
    </row>
    <row r="1895" spans="1:12" x14ac:dyDescent="0.25">
      <c r="A1895" s="53" t="str">
        <f t="shared" ref="A1895:A1958" si="234">CONCATENATE(H1895,I1895,J1895)</f>
        <v>2023OctUS Dollar</v>
      </c>
      <c r="B1895" s="57">
        <f t="shared" ref="B1895:B1958" si="235">IF($N$8=A1895,1,0)</f>
        <v>0</v>
      </c>
      <c r="C1895" s="57">
        <f t="shared" ref="C1895:C1958" si="236">IF(A1895=$N$10,1,0)</f>
        <v>0</v>
      </c>
      <c r="D1895" s="57">
        <f t="shared" ref="D1895:D1958" si="237">SUM(B1895:C1895)</f>
        <v>0</v>
      </c>
      <c r="E1895" s="57">
        <f t="shared" ref="E1895:E1958" si="238">IF(SUM(D1895,E1894)=1,1,0)</f>
        <v>0</v>
      </c>
      <c r="F1895" s="57">
        <f t="shared" ref="F1895:F1958" si="239">MAX(D1895:E1895)</f>
        <v>0</v>
      </c>
      <c r="G1895" s="57">
        <f t="shared" ref="G1895:G1958" si="240">IF(AND(F1895=1,F1894=1),G1894+F1895,F1895)</f>
        <v>0</v>
      </c>
      <c r="H1895" s="68">
        <v>2023</v>
      </c>
      <c r="I1895" s="68" t="s">
        <v>62</v>
      </c>
      <c r="J1895" s="68" t="s">
        <v>5</v>
      </c>
      <c r="K1895" s="68">
        <v>1.3669</v>
      </c>
      <c r="L1895" s="68">
        <v>10</v>
      </c>
    </row>
    <row r="1896" spans="1:12" x14ac:dyDescent="0.25">
      <c r="A1896" s="53" t="str">
        <f t="shared" si="234"/>
        <v>2023NovUS Dollar</v>
      </c>
      <c r="B1896" s="57">
        <f t="shared" si="235"/>
        <v>0</v>
      </c>
      <c r="C1896" s="57">
        <f t="shared" si="236"/>
        <v>0</v>
      </c>
      <c r="D1896" s="57">
        <f t="shared" si="237"/>
        <v>0</v>
      </c>
      <c r="E1896" s="57">
        <f t="shared" si="238"/>
        <v>0</v>
      </c>
      <c r="F1896" s="57">
        <f t="shared" si="239"/>
        <v>0</v>
      </c>
      <c r="G1896" s="57">
        <f t="shared" si="240"/>
        <v>0</v>
      </c>
      <c r="H1896" s="68">
        <v>2023</v>
      </c>
      <c r="I1896" s="68" t="s">
        <v>65</v>
      </c>
      <c r="J1896" s="68" t="s">
        <v>5</v>
      </c>
      <c r="K1896" s="68">
        <v>1.3315999999999999</v>
      </c>
      <c r="L1896" s="68">
        <v>11</v>
      </c>
    </row>
    <row r="1897" spans="1:12" x14ac:dyDescent="0.25">
      <c r="A1897" s="53" t="str">
        <f t="shared" si="234"/>
        <v>2023DecUS Dollar</v>
      </c>
      <c r="B1897" s="57">
        <f t="shared" si="235"/>
        <v>0</v>
      </c>
      <c r="C1897" s="57">
        <f t="shared" si="236"/>
        <v>0</v>
      </c>
      <c r="D1897" s="57">
        <f t="shared" si="237"/>
        <v>0</v>
      </c>
      <c r="E1897" s="57">
        <f t="shared" si="238"/>
        <v>0</v>
      </c>
      <c r="F1897" s="57">
        <f t="shared" si="239"/>
        <v>0</v>
      </c>
      <c r="G1897" s="57">
        <f t="shared" si="240"/>
        <v>0</v>
      </c>
      <c r="H1897" s="68">
        <v>2023</v>
      </c>
      <c r="I1897" s="68" t="s">
        <v>11</v>
      </c>
      <c r="J1897" s="68" t="s">
        <v>5</v>
      </c>
      <c r="K1897" s="68">
        <v>1.3186</v>
      </c>
      <c r="L1897" s="68">
        <v>12</v>
      </c>
    </row>
    <row r="1898" spans="1:12" x14ac:dyDescent="0.25">
      <c r="A1898" s="53" t="str">
        <f t="shared" si="234"/>
        <v>2024JanUS Dollar</v>
      </c>
      <c r="B1898" s="57">
        <f t="shared" si="235"/>
        <v>0</v>
      </c>
      <c r="C1898" s="57">
        <f t="shared" si="236"/>
        <v>0</v>
      </c>
      <c r="D1898" s="57">
        <f t="shared" si="237"/>
        <v>0</v>
      </c>
      <c r="E1898" s="57">
        <f t="shared" si="238"/>
        <v>0</v>
      </c>
      <c r="F1898" s="57">
        <f t="shared" si="239"/>
        <v>0</v>
      </c>
      <c r="G1898" s="57">
        <f t="shared" si="240"/>
        <v>0</v>
      </c>
      <c r="H1898" s="68">
        <v>2024</v>
      </c>
      <c r="I1898" s="68" t="s">
        <v>8</v>
      </c>
      <c r="J1898" s="68" t="s">
        <v>5</v>
      </c>
      <c r="K1898" s="68">
        <v>1.3409</v>
      </c>
      <c r="L1898" s="68">
        <v>1</v>
      </c>
    </row>
    <row r="1899" spans="1:12" x14ac:dyDescent="0.25">
      <c r="A1899" s="53" t="str">
        <f t="shared" si="234"/>
        <v>2024FebUS Dollar</v>
      </c>
      <c r="B1899" s="57">
        <f t="shared" si="235"/>
        <v>0</v>
      </c>
      <c r="C1899" s="57">
        <f t="shared" si="236"/>
        <v>0</v>
      </c>
      <c r="D1899" s="57">
        <f t="shared" si="237"/>
        <v>0</v>
      </c>
      <c r="E1899" s="57">
        <f t="shared" si="238"/>
        <v>0</v>
      </c>
      <c r="F1899" s="57">
        <f t="shared" si="239"/>
        <v>0</v>
      </c>
      <c r="G1899" s="57">
        <f t="shared" si="240"/>
        <v>0</v>
      </c>
      <c r="H1899" s="68">
        <v>2024</v>
      </c>
      <c r="I1899" s="68" t="s">
        <v>36</v>
      </c>
      <c r="J1899" s="68" t="s">
        <v>5</v>
      </c>
      <c r="K1899" s="68">
        <v>1.3446</v>
      </c>
      <c r="L1899" s="68">
        <v>2</v>
      </c>
    </row>
    <row r="1900" spans="1:12" x14ac:dyDescent="0.25">
      <c r="A1900" s="53" t="str">
        <f t="shared" si="234"/>
        <v>2024MarUS Dollar</v>
      </c>
      <c r="B1900" s="57">
        <f t="shared" si="235"/>
        <v>0</v>
      </c>
      <c r="C1900" s="57">
        <f t="shared" si="236"/>
        <v>0</v>
      </c>
      <c r="D1900" s="57">
        <f t="shared" si="237"/>
        <v>0</v>
      </c>
      <c r="E1900" s="57">
        <f t="shared" si="238"/>
        <v>0</v>
      </c>
      <c r="F1900" s="57">
        <f t="shared" si="239"/>
        <v>0</v>
      </c>
      <c r="G1900" s="57">
        <f t="shared" si="240"/>
        <v>0</v>
      </c>
      <c r="H1900" s="68">
        <v>2024</v>
      </c>
      <c r="I1900" s="68" t="s">
        <v>40</v>
      </c>
      <c r="J1900" s="68" t="s">
        <v>5</v>
      </c>
      <c r="K1900" s="68">
        <v>1.3475999999999999</v>
      </c>
      <c r="L1900" s="68">
        <v>3</v>
      </c>
    </row>
    <row r="1901" spans="1:12" x14ac:dyDescent="0.25">
      <c r="A1901" s="53" t="str">
        <f t="shared" si="234"/>
        <v>2024AprUS Dollar</v>
      </c>
      <c r="B1901" s="57">
        <f t="shared" si="235"/>
        <v>0</v>
      </c>
      <c r="C1901" s="57">
        <f t="shared" si="236"/>
        <v>0</v>
      </c>
      <c r="D1901" s="57">
        <f t="shared" si="237"/>
        <v>0</v>
      </c>
      <c r="E1901" s="57">
        <f t="shared" si="238"/>
        <v>0</v>
      </c>
      <c r="F1901" s="57">
        <f t="shared" si="239"/>
        <v>0</v>
      </c>
      <c r="G1901" s="57">
        <f t="shared" si="240"/>
        <v>0</v>
      </c>
      <c r="H1901" s="68">
        <v>2024</v>
      </c>
      <c r="I1901" s="68" t="s">
        <v>44</v>
      </c>
      <c r="J1901" s="68" t="s">
        <v>5</v>
      </c>
      <c r="K1901" s="68">
        <v>1.3612</v>
      </c>
      <c r="L1901" s="68">
        <v>4</v>
      </c>
    </row>
    <row r="1902" spans="1:12" x14ac:dyDescent="0.25">
      <c r="A1902" s="53" t="str">
        <f t="shared" si="234"/>
        <v>2024MayUS Dollar</v>
      </c>
      <c r="B1902" s="57">
        <f t="shared" si="235"/>
        <v>0</v>
      </c>
      <c r="C1902" s="57">
        <f t="shared" si="236"/>
        <v>0</v>
      </c>
      <c r="D1902" s="57">
        <f t="shared" si="237"/>
        <v>0</v>
      </c>
      <c r="E1902" s="57">
        <f t="shared" si="238"/>
        <v>0</v>
      </c>
      <c r="F1902" s="57">
        <f t="shared" si="239"/>
        <v>0</v>
      </c>
      <c r="G1902" s="57">
        <f t="shared" si="240"/>
        <v>0</v>
      </c>
      <c r="H1902" s="68">
        <v>2024</v>
      </c>
      <c r="I1902" s="68" t="s">
        <v>48</v>
      </c>
      <c r="J1902" s="68" t="s">
        <v>5</v>
      </c>
      <c r="K1902" s="68">
        <v>1.3507</v>
      </c>
      <c r="L1902" s="68">
        <v>5</v>
      </c>
    </row>
    <row r="1903" spans="1:12" x14ac:dyDescent="0.25">
      <c r="A1903" s="53" t="str">
        <f t="shared" si="234"/>
        <v>2024JunUS Dollar</v>
      </c>
      <c r="B1903" s="57">
        <f t="shared" si="235"/>
        <v>0</v>
      </c>
      <c r="C1903" s="57">
        <f t="shared" si="236"/>
        <v>0</v>
      </c>
      <c r="D1903" s="57">
        <f t="shared" si="237"/>
        <v>0</v>
      </c>
      <c r="E1903" s="57">
        <f t="shared" si="238"/>
        <v>0</v>
      </c>
      <c r="F1903" s="57">
        <f t="shared" si="239"/>
        <v>0</v>
      </c>
      <c r="G1903" s="57">
        <f t="shared" si="240"/>
        <v>0</v>
      </c>
      <c r="H1903" s="68">
        <v>2024</v>
      </c>
      <c r="I1903" s="68" t="s">
        <v>52</v>
      </c>
      <c r="J1903" s="68" t="s">
        <v>5</v>
      </c>
      <c r="K1903" s="68">
        <v>1.3585</v>
      </c>
      <c r="L1903" s="68">
        <v>6</v>
      </c>
    </row>
    <row r="1904" spans="1:12" x14ac:dyDescent="0.25">
      <c r="A1904" s="53" t="str">
        <f t="shared" si="234"/>
        <v>2024JulUS Dollar</v>
      </c>
      <c r="B1904" s="57">
        <f t="shared" si="235"/>
        <v>0</v>
      </c>
      <c r="C1904" s="57">
        <f t="shared" si="236"/>
        <v>0</v>
      </c>
      <c r="D1904" s="57">
        <f t="shared" si="237"/>
        <v>0</v>
      </c>
      <c r="E1904" s="57">
        <f t="shared" si="238"/>
        <v>0</v>
      </c>
      <c r="F1904" s="57">
        <f t="shared" si="239"/>
        <v>0</v>
      </c>
      <c r="G1904" s="57">
        <f t="shared" si="240"/>
        <v>0</v>
      </c>
      <c r="H1904" s="68">
        <v>2024</v>
      </c>
      <c r="I1904" s="68" t="s">
        <v>56</v>
      </c>
      <c r="J1904" s="68" t="s">
        <v>5</v>
      </c>
      <c r="K1904" s="68">
        <v>1.3433999999999999</v>
      </c>
      <c r="L1904" s="68">
        <v>7</v>
      </c>
    </row>
    <row r="1905" spans="1:12" x14ac:dyDescent="0.25">
      <c r="A1905" s="53" t="str">
        <f t="shared" si="234"/>
        <v>2024AugUS Dollar</v>
      </c>
      <c r="B1905" s="57">
        <f t="shared" si="235"/>
        <v>0</v>
      </c>
      <c r="C1905" s="57">
        <f t="shared" si="236"/>
        <v>0</v>
      </c>
      <c r="D1905" s="57">
        <f t="shared" si="237"/>
        <v>0</v>
      </c>
      <c r="E1905" s="57">
        <f t="shared" si="238"/>
        <v>0</v>
      </c>
      <c r="F1905" s="57">
        <f t="shared" si="239"/>
        <v>0</v>
      </c>
      <c r="G1905" s="57">
        <f t="shared" si="240"/>
        <v>0</v>
      </c>
      <c r="H1905" s="68">
        <v>2024</v>
      </c>
      <c r="I1905" s="68" t="s">
        <v>58</v>
      </c>
      <c r="J1905" s="68" t="s">
        <v>5</v>
      </c>
      <c r="K1905" s="68">
        <v>1.3031999999999999</v>
      </c>
      <c r="L1905" s="68">
        <v>8</v>
      </c>
    </row>
    <row r="1906" spans="1:12" x14ac:dyDescent="0.25">
      <c r="A1906" s="53" t="str">
        <f t="shared" si="234"/>
        <v>2024SepUS Dollar</v>
      </c>
      <c r="B1906" s="57">
        <f t="shared" si="235"/>
        <v>0</v>
      </c>
      <c r="C1906" s="57">
        <f t="shared" si="236"/>
        <v>0</v>
      </c>
      <c r="D1906" s="57">
        <f t="shared" si="237"/>
        <v>0</v>
      </c>
      <c r="E1906" s="57">
        <f t="shared" si="238"/>
        <v>0</v>
      </c>
      <c r="F1906" s="57">
        <f t="shared" si="239"/>
        <v>0</v>
      </c>
      <c r="G1906" s="57">
        <f t="shared" si="240"/>
        <v>0</v>
      </c>
      <c r="H1906" s="68">
        <v>2024</v>
      </c>
      <c r="I1906" s="68" t="s">
        <v>60</v>
      </c>
      <c r="J1906" s="68" t="s">
        <v>5</v>
      </c>
      <c r="K1906" s="68">
        <v>1.2806</v>
      </c>
      <c r="L1906" s="68">
        <v>9</v>
      </c>
    </row>
    <row r="1907" spans="1:12" x14ac:dyDescent="0.25">
      <c r="A1907" s="53" t="str">
        <f t="shared" si="234"/>
        <v>2024OctUS Dollar</v>
      </c>
      <c r="B1907" s="57">
        <f t="shared" si="235"/>
        <v>0</v>
      </c>
      <c r="C1907" s="57">
        <f t="shared" si="236"/>
        <v>0</v>
      </c>
      <c r="D1907" s="57">
        <f t="shared" si="237"/>
        <v>0</v>
      </c>
      <c r="E1907" s="57">
        <f t="shared" si="238"/>
        <v>0</v>
      </c>
      <c r="F1907" s="57">
        <f t="shared" si="239"/>
        <v>0</v>
      </c>
      <c r="G1907" s="57">
        <f t="shared" si="240"/>
        <v>0</v>
      </c>
      <c r="H1907" s="68">
        <v>2024</v>
      </c>
      <c r="I1907" s="68" t="s">
        <v>62</v>
      </c>
      <c r="J1907" s="68" t="s">
        <v>5</v>
      </c>
      <c r="K1907" s="68">
        <v>1.3252999999999999</v>
      </c>
      <c r="L1907" s="68">
        <v>10</v>
      </c>
    </row>
    <row r="1908" spans="1:12" x14ac:dyDescent="0.25">
      <c r="A1908" s="53" t="str">
        <f t="shared" si="234"/>
        <v>2024NovUS Dollar</v>
      </c>
      <c r="B1908" s="57">
        <f t="shared" si="235"/>
        <v>0</v>
      </c>
      <c r="C1908" s="57">
        <f t="shared" si="236"/>
        <v>0</v>
      </c>
      <c r="D1908" s="57">
        <f t="shared" si="237"/>
        <v>0</v>
      </c>
      <c r="E1908" s="57">
        <f t="shared" si="238"/>
        <v>0</v>
      </c>
      <c r="F1908" s="57">
        <f t="shared" si="239"/>
        <v>0</v>
      </c>
      <c r="G1908" s="57">
        <f t="shared" si="240"/>
        <v>0</v>
      </c>
      <c r="H1908" s="68">
        <v>2024</v>
      </c>
      <c r="I1908" s="68" t="s">
        <v>65</v>
      </c>
      <c r="J1908" s="68" t="s">
        <v>5</v>
      </c>
      <c r="K1908" s="68">
        <v>1.3392999999999999</v>
      </c>
      <c r="L1908" s="68">
        <v>11</v>
      </c>
    </row>
    <row r="1909" spans="1:12" x14ac:dyDescent="0.25">
      <c r="A1909" s="53" t="str">
        <f t="shared" si="234"/>
        <v>2024DecUS Dollar</v>
      </c>
      <c r="B1909" s="57">
        <f t="shared" si="235"/>
        <v>0</v>
      </c>
      <c r="C1909" s="57">
        <f t="shared" si="236"/>
        <v>0</v>
      </c>
      <c r="D1909" s="57">
        <f t="shared" si="237"/>
        <v>0</v>
      </c>
      <c r="E1909" s="57">
        <f t="shared" si="238"/>
        <v>0</v>
      </c>
      <c r="F1909" s="57">
        <f t="shared" si="239"/>
        <v>0</v>
      </c>
      <c r="G1909" s="57">
        <f t="shared" si="240"/>
        <v>0</v>
      </c>
      <c r="H1909" s="68">
        <v>2024</v>
      </c>
      <c r="I1909" s="68" t="s">
        <v>11</v>
      </c>
      <c r="J1909" s="68" t="s">
        <v>5</v>
      </c>
      <c r="K1909" s="68">
        <v>1.3603000000000001</v>
      </c>
      <c r="L1909" s="68">
        <v>12</v>
      </c>
    </row>
    <row r="1910" spans="1:12" x14ac:dyDescent="0.25">
      <c r="A1910" s="53" t="str">
        <f t="shared" si="234"/>
        <v>2025JanUS Dollar</v>
      </c>
      <c r="B1910" s="57">
        <f t="shared" si="235"/>
        <v>0</v>
      </c>
      <c r="C1910" s="57">
        <f t="shared" si="236"/>
        <v>0</v>
      </c>
      <c r="D1910" s="57">
        <f t="shared" si="237"/>
        <v>0</v>
      </c>
      <c r="E1910" s="57">
        <f t="shared" si="238"/>
        <v>0</v>
      </c>
      <c r="F1910" s="57">
        <f t="shared" si="239"/>
        <v>0</v>
      </c>
      <c r="G1910" s="57">
        <f t="shared" si="240"/>
        <v>0</v>
      </c>
      <c r="H1910" s="68">
        <v>2025</v>
      </c>
      <c r="I1910" s="68" t="s">
        <v>8</v>
      </c>
      <c r="J1910" s="68" t="s">
        <v>5</v>
      </c>
      <c r="K1910" s="68">
        <v>1.3552</v>
      </c>
      <c r="L1910" s="68">
        <v>1</v>
      </c>
    </row>
    <row r="1911" spans="1:12" x14ac:dyDescent="0.25">
      <c r="A1911" s="53" t="str">
        <f t="shared" si="234"/>
        <v>2025FebUS Dollar</v>
      </c>
      <c r="B1911" s="57">
        <f t="shared" si="235"/>
        <v>0</v>
      </c>
      <c r="C1911" s="57">
        <f t="shared" si="236"/>
        <v>0</v>
      </c>
      <c r="D1911" s="57">
        <f t="shared" si="237"/>
        <v>0</v>
      </c>
      <c r="E1911" s="57">
        <f t="shared" si="238"/>
        <v>0</v>
      </c>
      <c r="F1911" s="57">
        <f t="shared" si="239"/>
        <v>0</v>
      </c>
      <c r="G1911" s="57">
        <f t="shared" si="240"/>
        <v>0</v>
      </c>
      <c r="H1911" s="68">
        <v>2025</v>
      </c>
      <c r="I1911" s="68" t="s">
        <v>36</v>
      </c>
      <c r="J1911" s="68" t="s">
        <v>5</v>
      </c>
      <c r="K1911" s="68">
        <v>1.349</v>
      </c>
      <c r="L1911" s="68">
        <v>2</v>
      </c>
    </row>
    <row r="1912" spans="1:12" x14ac:dyDescent="0.25">
      <c r="A1912" s="53" t="str">
        <f t="shared" si="234"/>
        <v>2025MarUS Dollar</v>
      </c>
      <c r="B1912" s="57">
        <f t="shared" si="235"/>
        <v>0</v>
      </c>
      <c r="C1912" s="57">
        <f t="shared" si="236"/>
        <v>0</v>
      </c>
      <c r="D1912" s="57">
        <f t="shared" si="237"/>
        <v>0</v>
      </c>
      <c r="E1912" s="57">
        <f t="shared" si="238"/>
        <v>0</v>
      </c>
      <c r="F1912" s="57">
        <f t="shared" si="239"/>
        <v>0</v>
      </c>
      <c r="G1912" s="57">
        <f t="shared" si="240"/>
        <v>0</v>
      </c>
      <c r="H1912" s="68">
        <v>2025</v>
      </c>
      <c r="I1912" s="68" t="s">
        <v>40</v>
      </c>
      <c r="J1912" s="68" t="s">
        <v>5</v>
      </c>
      <c r="K1912" s="68">
        <v>1.341</v>
      </c>
      <c r="L1912" s="68">
        <v>3</v>
      </c>
    </row>
    <row r="1913" spans="1:12" x14ac:dyDescent="0.25">
      <c r="A1913" s="53" t="str">
        <f t="shared" si="234"/>
        <v>2025AprUS Dollar</v>
      </c>
      <c r="B1913" s="57">
        <f t="shared" si="235"/>
        <v>0</v>
      </c>
      <c r="C1913" s="57">
        <f t="shared" si="236"/>
        <v>0</v>
      </c>
      <c r="D1913" s="57">
        <f t="shared" si="237"/>
        <v>0</v>
      </c>
      <c r="E1913" s="57">
        <f t="shared" si="238"/>
        <v>0</v>
      </c>
      <c r="F1913" s="57">
        <f t="shared" si="239"/>
        <v>0</v>
      </c>
      <c r="G1913" s="57">
        <f t="shared" si="240"/>
        <v>0</v>
      </c>
      <c r="H1913" s="68">
        <v>2025</v>
      </c>
      <c r="I1913" s="68" t="s">
        <v>44</v>
      </c>
      <c r="J1913" s="68" t="s">
        <v>5</v>
      </c>
      <c r="K1913" s="68">
        <v>1.3077000000000001</v>
      </c>
      <c r="L1913" s="68">
        <v>4</v>
      </c>
    </row>
    <row r="1914" spans="1:12" x14ac:dyDescent="0.25">
      <c r="A1914" s="53" t="str">
        <f t="shared" si="234"/>
        <v>2025MayUS Dollar</v>
      </c>
      <c r="B1914" s="57">
        <f t="shared" si="235"/>
        <v>0</v>
      </c>
      <c r="C1914" s="57">
        <f t="shared" si="236"/>
        <v>0</v>
      </c>
      <c r="D1914" s="57">
        <f t="shared" si="237"/>
        <v>0</v>
      </c>
      <c r="E1914" s="57">
        <f t="shared" si="238"/>
        <v>0</v>
      </c>
      <c r="F1914" s="57">
        <f t="shared" si="239"/>
        <v>0</v>
      </c>
      <c r="G1914" s="57">
        <f t="shared" si="240"/>
        <v>0</v>
      </c>
      <c r="H1914" s="68">
        <v>2025</v>
      </c>
      <c r="I1914" s="68" t="s">
        <v>48</v>
      </c>
      <c r="J1914" s="68" t="s">
        <v>5</v>
      </c>
      <c r="K1914" s="68">
        <v>1.2885</v>
      </c>
      <c r="L1914" s="68">
        <v>5</v>
      </c>
    </row>
    <row r="1915" spans="1:12" x14ac:dyDescent="0.25">
      <c r="A1915" s="53" t="str">
        <f t="shared" si="234"/>
        <v>2025JunUS Dollar</v>
      </c>
      <c r="B1915" s="57">
        <f t="shared" si="235"/>
        <v>0</v>
      </c>
      <c r="C1915" s="57">
        <f t="shared" si="236"/>
        <v>0</v>
      </c>
      <c r="D1915" s="57">
        <f t="shared" si="237"/>
        <v>0</v>
      </c>
      <c r="E1915" s="57">
        <f t="shared" si="238"/>
        <v>0</v>
      </c>
      <c r="F1915" s="57">
        <f t="shared" si="239"/>
        <v>0</v>
      </c>
      <c r="G1915" s="57">
        <f t="shared" si="240"/>
        <v>0</v>
      </c>
      <c r="H1915" s="68">
        <v>2025</v>
      </c>
      <c r="I1915" s="68" t="s">
        <v>52</v>
      </c>
      <c r="J1915" s="68" t="s">
        <v>5</v>
      </c>
      <c r="K1915" s="68">
        <v>1.2758</v>
      </c>
      <c r="L1915" s="68">
        <v>6</v>
      </c>
    </row>
    <row r="1916" spans="1:12" x14ac:dyDescent="0.25">
      <c r="A1916" s="53" t="str">
        <f t="shared" si="234"/>
        <v>2025JulUS Dollar</v>
      </c>
      <c r="B1916" s="57">
        <f t="shared" si="235"/>
        <v>0</v>
      </c>
      <c r="C1916" s="57">
        <f t="shared" si="236"/>
        <v>0</v>
      </c>
      <c r="D1916" s="57">
        <f t="shared" si="237"/>
        <v>0</v>
      </c>
      <c r="E1916" s="57">
        <f t="shared" si="238"/>
        <v>0</v>
      </c>
      <c r="F1916" s="57">
        <f t="shared" si="239"/>
        <v>0</v>
      </c>
      <c r="G1916" s="57">
        <f t="shared" si="240"/>
        <v>0</v>
      </c>
      <c r="H1916" s="68">
        <v>2025</v>
      </c>
      <c r="I1916" s="68" t="s">
        <v>56</v>
      </c>
      <c r="J1916" s="68" t="s">
        <v>5</v>
      </c>
      <c r="K1916" s="68">
        <v>1.2947</v>
      </c>
      <c r="L1916" s="68">
        <v>7</v>
      </c>
    </row>
    <row r="1917" spans="1:12" x14ac:dyDescent="0.25">
      <c r="A1917" s="53" t="str">
        <f t="shared" si="234"/>
        <v>2025AugUS Dollar</v>
      </c>
      <c r="B1917" s="57">
        <f t="shared" si="235"/>
        <v>0</v>
      </c>
      <c r="C1917" s="57">
        <f t="shared" si="236"/>
        <v>0</v>
      </c>
      <c r="D1917" s="57">
        <f t="shared" si="237"/>
        <v>0</v>
      </c>
      <c r="E1917" s="57">
        <f t="shared" si="238"/>
        <v>0</v>
      </c>
      <c r="F1917" s="57">
        <f t="shared" si="239"/>
        <v>0</v>
      </c>
      <c r="G1917" s="57">
        <f t="shared" si="240"/>
        <v>0</v>
      </c>
      <c r="H1917" s="68">
        <v>2025</v>
      </c>
      <c r="I1917" s="68" t="s">
        <v>58</v>
      </c>
      <c r="J1917" s="68" t="s">
        <v>5</v>
      </c>
      <c r="K1917" s="68">
        <v>1.2835000000000001</v>
      </c>
      <c r="L1917" s="68">
        <v>8</v>
      </c>
    </row>
    <row r="1918" spans="1:12" x14ac:dyDescent="0.25">
      <c r="A1918" s="53" t="str">
        <f t="shared" si="234"/>
        <v>2025SepUS Dollar</v>
      </c>
      <c r="B1918" s="57">
        <f t="shared" si="235"/>
        <v>0</v>
      </c>
      <c r="C1918" s="57">
        <f t="shared" si="236"/>
        <v>0</v>
      </c>
      <c r="D1918" s="57">
        <f t="shared" si="237"/>
        <v>0</v>
      </c>
      <c r="E1918" s="57">
        <f t="shared" si="238"/>
        <v>0</v>
      </c>
      <c r="F1918" s="57">
        <f t="shared" si="239"/>
        <v>0</v>
      </c>
      <c r="G1918" s="57">
        <f t="shared" si="240"/>
        <v>0</v>
      </c>
      <c r="H1918" s="68">
        <v>2025</v>
      </c>
      <c r="I1918" s="68" t="s">
        <v>60</v>
      </c>
      <c r="J1918" s="68" t="s">
        <v>5</v>
      </c>
      <c r="K1918" s="68">
        <v>1.2912999999999999</v>
      </c>
      <c r="L1918" s="68">
        <v>9</v>
      </c>
    </row>
    <row r="1919" spans="1:12" x14ac:dyDescent="0.25">
      <c r="A1919" s="53" t="str">
        <f t="shared" si="234"/>
        <v>2025OctUS Dollar</v>
      </c>
      <c r="B1919" s="57">
        <f t="shared" si="235"/>
        <v>0</v>
      </c>
      <c r="C1919" s="57">
        <f t="shared" si="236"/>
        <v>0</v>
      </c>
      <c r="D1919" s="57">
        <f t="shared" si="237"/>
        <v>0</v>
      </c>
      <c r="E1919" s="57">
        <f t="shared" si="238"/>
        <v>0</v>
      </c>
      <c r="F1919" s="57">
        <f t="shared" si="239"/>
        <v>0</v>
      </c>
      <c r="G1919" s="57">
        <f t="shared" si="240"/>
        <v>0</v>
      </c>
      <c r="H1919" s="68">
        <v>2025</v>
      </c>
      <c r="I1919" s="68" t="s">
        <v>62</v>
      </c>
      <c r="J1919" s="68" t="s">
        <v>5</v>
      </c>
      <c r="K1919" s="68">
        <v>1.3001</v>
      </c>
      <c r="L1919" s="68">
        <v>10</v>
      </c>
    </row>
    <row r="1920" spans="1:12" x14ac:dyDescent="0.25">
      <c r="A1920" s="53" t="str">
        <f t="shared" si="234"/>
        <v>2025NovUS Dollar</v>
      </c>
      <c r="B1920" s="57">
        <f t="shared" si="235"/>
        <v>0</v>
      </c>
      <c r="C1920" s="57">
        <f t="shared" si="236"/>
        <v>0</v>
      </c>
      <c r="D1920" s="57">
        <f t="shared" si="237"/>
        <v>0</v>
      </c>
      <c r="E1920" s="57">
        <f t="shared" si="238"/>
        <v>0</v>
      </c>
      <c r="F1920" s="57">
        <f t="shared" si="239"/>
        <v>0</v>
      </c>
      <c r="G1920" s="57">
        <f t="shared" si="240"/>
        <v>0</v>
      </c>
      <c r="H1920" s="68">
        <v>2025</v>
      </c>
      <c r="I1920" s="68" t="s">
        <v>65</v>
      </c>
      <c r="J1920" s="68" t="s">
        <v>5</v>
      </c>
      <c r="K1920" s="68">
        <v>1.2965</v>
      </c>
      <c r="L1920" s="68">
        <v>11</v>
      </c>
    </row>
    <row r="1921" spans="1:12" x14ac:dyDescent="0.25">
      <c r="A1921" s="53" t="str">
        <f t="shared" si="234"/>
        <v>2025DecUS Dollar</v>
      </c>
      <c r="B1921" s="57">
        <f t="shared" si="235"/>
        <v>0</v>
      </c>
      <c r="C1921" s="57">
        <f t="shared" si="236"/>
        <v>0</v>
      </c>
      <c r="D1921" s="57">
        <f t="shared" si="237"/>
        <v>0</v>
      </c>
      <c r="E1921" s="57">
        <f t="shared" si="238"/>
        <v>0</v>
      </c>
      <c r="F1921" s="57">
        <f t="shared" si="239"/>
        <v>0</v>
      </c>
      <c r="G1921" s="57">
        <f t="shared" si="240"/>
        <v>0</v>
      </c>
      <c r="H1921" s="68">
        <v>2025</v>
      </c>
      <c r="I1921" s="68" t="s">
        <v>11</v>
      </c>
      <c r="J1921" s="68" t="s">
        <v>5</v>
      </c>
      <c r="K1921" s="68">
        <v>1.2841</v>
      </c>
      <c r="L1921" s="68">
        <v>12</v>
      </c>
    </row>
    <row r="1922" spans="1:12" x14ac:dyDescent="0.25">
      <c r="A1922" s="53" t="str">
        <f t="shared" si="234"/>
        <v>2018JanVietnamese Dong</v>
      </c>
      <c r="B1922" s="57">
        <f t="shared" si="235"/>
        <v>0</v>
      </c>
      <c r="C1922" s="57">
        <f t="shared" si="236"/>
        <v>0</v>
      </c>
      <c r="D1922" s="57">
        <f t="shared" si="237"/>
        <v>0</v>
      </c>
      <c r="E1922" s="57">
        <f t="shared" si="238"/>
        <v>0</v>
      </c>
      <c r="F1922" s="57">
        <f t="shared" si="239"/>
        <v>0</v>
      </c>
      <c r="G1922" s="57">
        <f t="shared" si="240"/>
        <v>0</v>
      </c>
      <c r="H1922" s="68">
        <v>2018</v>
      </c>
      <c r="I1922" s="68" t="s">
        <v>8</v>
      </c>
      <c r="J1922" s="68" t="s">
        <v>80</v>
      </c>
      <c r="K1922" s="68">
        <v>5.7649999999999999E-5</v>
      </c>
      <c r="L1922" s="68">
        <v>1</v>
      </c>
    </row>
    <row r="1923" spans="1:12" x14ac:dyDescent="0.25">
      <c r="A1923" s="53" t="str">
        <f t="shared" si="234"/>
        <v>2018FebVietnamese Dong</v>
      </c>
      <c r="B1923" s="57">
        <f t="shared" si="235"/>
        <v>0</v>
      </c>
      <c r="C1923" s="57">
        <f t="shared" si="236"/>
        <v>0</v>
      </c>
      <c r="D1923" s="57">
        <f t="shared" si="237"/>
        <v>0</v>
      </c>
      <c r="E1923" s="57">
        <f t="shared" si="238"/>
        <v>0</v>
      </c>
      <c r="F1923" s="57">
        <f t="shared" si="239"/>
        <v>0</v>
      </c>
      <c r="G1923" s="57">
        <f t="shared" si="240"/>
        <v>0</v>
      </c>
      <c r="H1923" s="68">
        <v>2018</v>
      </c>
      <c r="I1923" s="68" t="s">
        <v>36</v>
      </c>
      <c r="J1923" s="68" t="s">
        <v>80</v>
      </c>
      <c r="K1923" s="68">
        <v>5.8250000000000006E-5</v>
      </c>
      <c r="L1923" s="68">
        <v>2</v>
      </c>
    </row>
    <row r="1924" spans="1:12" x14ac:dyDescent="0.25">
      <c r="A1924" s="53" t="str">
        <f t="shared" si="234"/>
        <v>2018MarVietnamese Dong</v>
      </c>
      <c r="B1924" s="57">
        <f t="shared" si="235"/>
        <v>0</v>
      </c>
      <c r="C1924" s="57">
        <f t="shared" si="236"/>
        <v>0</v>
      </c>
      <c r="D1924" s="57">
        <f t="shared" si="237"/>
        <v>0</v>
      </c>
      <c r="E1924" s="57">
        <f t="shared" si="238"/>
        <v>0</v>
      </c>
      <c r="F1924" s="57">
        <f t="shared" si="239"/>
        <v>0</v>
      </c>
      <c r="G1924" s="57">
        <f t="shared" si="240"/>
        <v>0</v>
      </c>
      <c r="H1924" s="68">
        <v>2018</v>
      </c>
      <c r="I1924" s="68" t="s">
        <v>40</v>
      </c>
      <c r="J1924" s="68" t="s">
        <v>80</v>
      </c>
      <c r="K1924" s="68">
        <v>5.7510000000000003E-5</v>
      </c>
      <c r="L1924" s="68">
        <v>3</v>
      </c>
    </row>
    <row r="1925" spans="1:12" x14ac:dyDescent="0.25">
      <c r="A1925" s="53" t="str">
        <f t="shared" si="234"/>
        <v>2018AprVietnamese Dong</v>
      </c>
      <c r="B1925" s="57">
        <f t="shared" si="235"/>
        <v>0</v>
      </c>
      <c r="C1925" s="57">
        <f t="shared" si="236"/>
        <v>0</v>
      </c>
      <c r="D1925" s="57">
        <f t="shared" si="237"/>
        <v>0</v>
      </c>
      <c r="E1925" s="57">
        <f t="shared" si="238"/>
        <v>0</v>
      </c>
      <c r="F1925" s="57">
        <f t="shared" si="239"/>
        <v>0</v>
      </c>
      <c r="G1925" s="57">
        <f t="shared" si="240"/>
        <v>0</v>
      </c>
      <c r="H1925" s="68">
        <v>2018</v>
      </c>
      <c r="I1925" s="68" t="s">
        <v>44</v>
      </c>
      <c r="J1925" s="68" t="s">
        <v>80</v>
      </c>
      <c r="K1925" s="68">
        <v>5.8149999999999997E-5</v>
      </c>
      <c r="L1925" s="68">
        <v>4</v>
      </c>
    </row>
    <row r="1926" spans="1:12" x14ac:dyDescent="0.25">
      <c r="A1926" s="53" t="str">
        <f t="shared" si="234"/>
        <v>2018MayVietnamese Dong</v>
      </c>
      <c r="B1926" s="57">
        <f t="shared" si="235"/>
        <v>0</v>
      </c>
      <c r="C1926" s="57">
        <f t="shared" si="236"/>
        <v>0</v>
      </c>
      <c r="D1926" s="57">
        <f t="shared" si="237"/>
        <v>0</v>
      </c>
      <c r="E1926" s="57">
        <f t="shared" si="238"/>
        <v>0</v>
      </c>
      <c r="F1926" s="57">
        <f t="shared" si="239"/>
        <v>0</v>
      </c>
      <c r="G1926" s="57">
        <f t="shared" si="240"/>
        <v>0</v>
      </c>
      <c r="H1926" s="68">
        <v>2018</v>
      </c>
      <c r="I1926" s="68" t="s">
        <v>48</v>
      </c>
      <c r="J1926" s="68" t="s">
        <v>80</v>
      </c>
      <c r="K1926" s="68">
        <v>5.8680000000000001E-5</v>
      </c>
      <c r="L1926" s="68">
        <v>5</v>
      </c>
    </row>
    <row r="1927" spans="1:12" x14ac:dyDescent="0.25">
      <c r="A1927" s="53" t="str">
        <f t="shared" si="234"/>
        <v>2018JunVietnamese Dong</v>
      </c>
      <c r="B1927" s="57">
        <f t="shared" si="235"/>
        <v>0</v>
      </c>
      <c r="C1927" s="57">
        <f t="shared" si="236"/>
        <v>0</v>
      </c>
      <c r="D1927" s="57">
        <f t="shared" si="237"/>
        <v>0</v>
      </c>
      <c r="E1927" s="57">
        <f t="shared" si="238"/>
        <v>0</v>
      </c>
      <c r="F1927" s="57">
        <f t="shared" si="239"/>
        <v>0</v>
      </c>
      <c r="G1927" s="57">
        <f t="shared" si="240"/>
        <v>0</v>
      </c>
      <c r="H1927" s="68">
        <v>2018</v>
      </c>
      <c r="I1927" s="68" t="s">
        <v>52</v>
      </c>
      <c r="J1927" s="68" t="s">
        <v>80</v>
      </c>
      <c r="K1927" s="68">
        <v>5.9449999999999995E-5</v>
      </c>
      <c r="L1927" s="68">
        <v>6</v>
      </c>
    </row>
    <row r="1928" spans="1:12" x14ac:dyDescent="0.25">
      <c r="A1928" s="53" t="str">
        <f t="shared" si="234"/>
        <v>2018JulVietnamese Dong</v>
      </c>
      <c r="B1928" s="57">
        <f t="shared" si="235"/>
        <v>0</v>
      </c>
      <c r="C1928" s="57">
        <f t="shared" si="236"/>
        <v>0</v>
      </c>
      <c r="D1928" s="57">
        <f t="shared" si="237"/>
        <v>0</v>
      </c>
      <c r="E1928" s="57">
        <f t="shared" si="238"/>
        <v>0</v>
      </c>
      <c r="F1928" s="57">
        <f t="shared" si="239"/>
        <v>0</v>
      </c>
      <c r="G1928" s="57">
        <f t="shared" si="240"/>
        <v>0</v>
      </c>
      <c r="H1928" s="68">
        <v>2018</v>
      </c>
      <c r="I1928" s="68" t="s">
        <v>56</v>
      </c>
      <c r="J1928" s="68" t="s">
        <v>80</v>
      </c>
      <c r="K1928" s="68">
        <v>5.8499999999999999E-5</v>
      </c>
      <c r="L1928" s="68">
        <v>7</v>
      </c>
    </row>
    <row r="1929" spans="1:12" x14ac:dyDescent="0.25">
      <c r="A1929" s="53" t="str">
        <f t="shared" si="234"/>
        <v>2018AugVietnamese Dong</v>
      </c>
      <c r="B1929" s="57">
        <f t="shared" si="235"/>
        <v>0</v>
      </c>
      <c r="C1929" s="57">
        <f t="shared" si="236"/>
        <v>0</v>
      </c>
      <c r="D1929" s="57">
        <f t="shared" si="237"/>
        <v>0</v>
      </c>
      <c r="E1929" s="57">
        <f t="shared" si="238"/>
        <v>0</v>
      </c>
      <c r="F1929" s="57">
        <f t="shared" si="239"/>
        <v>0</v>
      </c>
      <c r="G1929" s="57">
        <f t="shared" si="240"/>
        <v>0</v>
      </c>
      <c r="H1929" s="68">
        <v>2018</v>
      </c>
      <c r="I1929" s="68" t="s">
        <v>58</v>
      </c>
      <c r="J1929" s="68" t="s">
        <v>80</v>
      </c>
      <c r="K1929" s="68">
        <v>5.8729999999999995E-5</v>
      </c>
      <c r="L1929" s="68">
        <v>8</v>
      </c>
    </row>
    <row r="1930" spans="1:12" x14ac:dyDescent="0.25">
      <c r="A1930" s="53" t="str">
        <f t="shared" si="234"/>
        <v>2018SepVietnamese Dong</v>
      </c>
      <c r="B1930" s="57">
        <f t="shared" si="235"/>
        <v>0</v>
      </c>
      <c r="C1930" s="57">
        <f t="shared" si="236"/>
        <v>0</v>
      </c>
      <c r="D1930" s="57">
        <f t="shared" si="237"/>
        <v>0</v>
      </c>
      <c r="E1930" s="57">
        <f t="shared" si="238"/>
        <v>0</v>
      </c>
      <c r="F1930" s="57">
        <f t="shared" si="239"/>
        <v>0</v>
      </c>
      <c r="G1930" s="57">
        <f t="shared" si="240"/>
        <v>0</v>
      </c>
      <c r="H1930" s="68">
        <v>2018</v>
      </c>
      <c r="I1930" s="68" t="s">
        <v>60</v>
      </c>
      <c r="J1930" s="68" t="s">
        <v>80</v>
      </c>
      <c r="K1930" s="68">
        <v>5.8599999999999995E-5</v>
      </c>
      <c r="L1930" s="68">
        <v>9</v>
      </c>
    </row>
    <row r="1931" spans="1:12" x14ac:dyDescent="0.25">
      <c r="A1931" s="53" t="str">
        <f t="shared" si="234"/>
        <v>2018OctVietnamese Dong</v>
      </c>
      <c r="B1931" s="57">
        <f t="shared" si="235"/>
        <v>0</v>
      </c>
      <c r="C1931" s="57">
        <f t="shared" si="236"/>
        <v>0</v>
      </c>
      <c r="D1931" s="57">
        <f t="shared" si="237"/>
        <v>0</v>
      </c>
      <c r="E1931" s="57">
        <f t="shared" si="238"/>
        <v>0</v>
      </c>
      <c r="F1931" s="57">
        <f t="shared" si="239"/>
        <v>0</v>
      </c>
      <c r="G1931" s="57">
        <f t="shared" si="240"/>
        <v>0</v>
      </c>
      <c r="H1931" s="68">
        <v>2018</v>
      </c>
      <c r="I1931" s="68" t="s">
        <v>62</v>
      </c>
      <c r="J1931" s="68" t="s">
        <v>80</v>
      </c>
      <c r="K1931" s="68">
        <v>5.9389999999999999E-5</v>
      </c>
      <c r="L1931" s="68">
        <v>10</v>
      </c>
    </row>
    <row r="1932" spans="1:12" x14ac:dyDescent="0.25">
      <c r="A1932" s="53" t="str">
        <f t="shared" si="234"/>
        <v>2018NovVietnamese Dong</v>
      </c>
      <c r="B1932" s="57">
        <f t="shared" si="235"/>
        <v>0</v>
      </c>
      <c r="C1932" s="57">
        <f t="shared" si="236"/>
        <v>0</v>
      </c>
      <c r="D1932" s="57">
        <f t="shared" si="237"/>
        <v>0</v>
      </c>
      <c r="E1932" s="57">
        <f t="shared" si="238"/>
        <v>0</v>
      </c>
      <c r="F1932" s="57">
        <f t="shared" si="239"/>
        <v>0</v>
      </c>
      <c r="G1932" s="57">
        <f t="shared" si="240"/>
        <v>0</v>
      </c>
      <c r="H1932" s="68">
        <v>2018</v>
      </c>
      <c r="I1932" s="68" t="s">
        <v>65</v>
      </c>
      <c r="J1932" s="68" t="s">
        <v>80</v>
      </c>
      <c r="K1932" s="68">
        <v>5.8789999999999998E-5</v>
      </c>
      <c r="L1932" s="68">
        <v>11</v>
      </c>
    </row>
    <row r="1933" spans="1:12" x14ac:dyDescent="0.25">
      <c r="A1933" s="53" t="str">
        <f t="shared" si="234"/>
        <v>2018DecVietnamese Dong</v>
      </c>
      <c r="B1933" s="57">
        <f t="shared" si="235"/>
        <v>0</v>
      </c>
      <c r="C1933" s="57">
        <f t="shared" si="236"/>
        <v>0</v>
      </c>
      <c r="D1933" s="57">
        <f t="shared" si="237"/>
        <v>0</v>
      </c>
      <c r="E1933" s="57">
        <f t="shared" si="238"/>
        <v>0</v>
      </c>
      <c r="F1933" s="57">
        <f t="shared" si="239"/>
        <v>0</v>
      </c>
      <c r="G1933" s="57">
        <f t="shared" si="240"/>
        <v>0</v>
      </c>
      <c r="H1933" s="68">
        <v>2018</v>
      </c>
      <c r="I1933" s="68" t="s">
        <v>11</v>
      </c>
      <c r="J1933" s="68" t="s">
        <v>80</v>
      </c>
      <c r="K1933" s="68">
        <v>5.8840000000000006E-5</v>
      </c>
      <c r="L1933" s="68">
        <v>12</v>
      </c>
    </row>
    <row r="1934" spans="1:12" x14ac:dyDescent="0.25">
      <c r="A1934" s="53" t="str">
        <f t="shared" si="234"/>
        <v>2019JanVietnamese Dong</v>
      </c>
      <c r="B1934" s="57">
        <f t="shared" si="235"/>
        <v>0</v>
      </c>
      <c r="C1934" s="57">
        <f t="shared" si="236"/>
        <v>0</v>
      </c>
      <c r="D1934" s="57">
        <f t="shared" si="237"/>
        <v>0</v>
      </c>
      <c r="E1934" s="57">
        <f t="shared" si="238"/>
        <v>0</v>
      </c>
      <c r="F1934" s="57">
        <f t="shared" si="239"/>
        <v>0</v>
      </c>
      <c r="G1934" s="57">
        <f t="shared" si="240"/>
        <v>0</v>
      </c>
      <c r="H1934" s="68">
        <v>2019</v>
      </c>
      <c r="I1934" s="68" t="s">
        <v>8</v>
      </c>
      <c r="J1934" s="68" t="s">
        <v>80</v>
      </c>
      <c r="K1934" s="68">
        <v>5.804E-5</v>
      </c>
      <c r="L1934" s="68">
        <v>1</v>
      </c>
    </row>
    <row r="1935" spans="1:12" x14ac:dyDescent="0.25">
      <c r="A1935" s="53" t="str">
        <f t="shared" si="234"/>
        <v>2019FebVietnamese Dong</v>
      </c>
      <c r="B1935" s="57">
        <f t="shared" si="235"/>
        <v>0</v>
      </c>
      <c r="C1935" s="57">
        <f t="shared" si="236"/>
        <v>0</v>
      </c>
      <c r="D1935" s="57">
        <f t="shared" si="237"/>
        <v>0</v>
      </c>
      <c r="E1935" s="57">
        <f t="shared" si="238"/>
        <v>0</v>
      </c>
      <c r="F1935" s="57">
        <f t="shared" si="239"/>
        <v>0</v>
      </c>
      <c r="G1935" s="57">
        <f t="shared" si="240"/>
        <v>0</v>
      </c>
      <c r="H1935" s="68">
        <v>2019</v>
      </c>
      <c r="I1935" s="68" t="s">
        <v>36</v>
      </c>
      <c r="J1935" s="68" t="s">
        <v>80</v>
      </c>
      <c r="K1935" s="68">
        <v>5.8129999999999994E-5</v>
      </c>
      <c r="L1935" s="68">
        <v>2</v>
      </c>
    </row>
    <row r="1936" spans="1:12" x14ac:dyDescent="0.25">
      <c r="A1936" s="53" t="str">
        <f t="shared" si="234"/>
        <v>2019MarVietnamese Dong</v>
      </c>
      <c r="B1936" s="57">
        <f t="shared" si="235"/>
        <v>0</v>
      </c>
      <c r="C1936" s="57">
        <f t="shared" si="236"/>
        <v>0</v>
      </c>
      <c r="D1936" s="57">
        <f t="shared" si="237"/>
        <v>0</v>
      </c>
      <c r="E1936" s="57">
        <f t="shared" si="238"/>
        <v>0</v>
      </c>
      <c r="F1936" s="57">
        <f t="shared" si="239"/>
        <v>0</v>
      </c>
      <c r="G1936" s="57">
        <f t="shared" si="240"/>
        <v>0</v>
      </c>
      <c r="H1936" s="68">
        <v>2019</v>
      </c>
      <c r="I1936" s="68" t="s">
        <v>40</v>
      </c>
      <c r="J1936" s="68" t="s">
        <v>80</v>
      </c>
      <c r="K1936" s="68">
        <v>5.8440000000000003E-5</v>
      </c>
      <c r="L1936" s="68">
        <v>3</v>
      </c>
    </row>
    <row r="1937" spans="1:12" x14ac:dyDescent="0.25">
      <c r="A1937" s="53" t="str">
        <f t="shared" si="234"/>
        <v>2019AprVietnamese Dong</v>
      </c>
      <c r="B1937" s="57">
        <f t="shared" si="235"/>
        <v>0</v>
      </c>
      <c r="C1937" s="57">
        <f t="shared" si="236"/>
        <v>0</v>
      </c>
      <c r="D1937" s="57">
        <f t="shared" si="237"/>
        <v>0</v>
      </c>
      <c r="E1937" s="57">
        <f t="shared" si="238"/>
        <v>0</v>
      </c>
      <c r="F1937" s="57">
        <f t="shared" si="239"/>
        <v>0</v>
      </c>
      <c r="G1937" s="57">
        <f t="shared" si="240"/>
        <v>0</v>
      </c>
      <c r="H1937" s="68">
        <v>2019</v>
      </c>
      <c r="I1937" s="68" t="s">
        <v>44</v>
      </c>
      <c r="J1937" s="68" t="s">
        <v>80</v>
      </c>
      <c r="K1937" s="68">
        <v>5.8479999999999996E-5</v>
      </c>
      <c r="L1937" s="68">
        <v>4</v>
      </c>
    </row>
    <row r="1938" spans="1:12" x14ac:dyDescent="0.25">
      <c r="A1938" s="53" t="str">
        <f t="shared" si="234"/>
        <v>2019MayVietnamese Dong</v>
      </c>
      <c r="B1938" s="57">
        <f t="shared" si="235"/>
        <v>0</v>
      </c>
      <c r="C1938" s="57">
        <f t="shared" si="236"/>
        <v>0</v>
      </c>
      <c r="D1938" s="57">
        <f t="shared" si="237"/>
        <v>0</v>
      </c>
      <c r="E1938" s="57">
        <f t="shared" si="238"/>
        <v>0</v>
      </c>
      <c r="F1938" s="57">
        <f t="shared" si="239"/>
        <v>0</v>
      </c>
      <c r="G1938" s="57">
        <f t="shared" si="240"/>
        <v>0</v>
      </c>
      <c r="H1938" s="68">
        <v>2019</v>
      </c>
      <c r="I1938" s="68" t="s">
        <v>48</v>
      </c>
      <c r="J1938" s="68" t="s">
        <v>80</v>
      </c>
      <c r="K1938" s="68">
        <v>5.889E-5</v>
      </c>
      <c r="L1938" s="68">
        <v>5</v>
      </c>
    </row>
    <row r="1939" spans="1:12" x14ac:dyDescent="0.25">
      <c r="A1939" s="53" t="str">
        <f t="shared" si="234"/>
        <v>2019JunVietnamese Dong</v>
      </c>
      <c r="B1939" s="57">
        <f t="shared" si="235"/>
        <v>0</v>
      </c>
      <c r="C1939" s="57">
        <f t="shared" si="236"/>
        <v>0</v>
      </c>
      <c r="D1939" s="57">
        <f t="shared" si="237"/>
        <v>0</v>
      </c>
      <c r="E1939" s="57">
        <f t="shared" si="238"/>
        <v>0</v>
      </c>
      <c r="F1939" s="57">
        <f t="shared" si="239"/>
        <v>0</v>
      </c>
      <c r="G1939" s="57">
        <f t="shared" si="240"/>
        <v>0</v>
      </c>
      <c r="H1939" s="68">
        <v>2019</v>
      </c>
      <c r="I1939" s="68" t="s">
        <v>52</v>
      </c>
      <c r="J1939" s="68" t="s">
        <v>80</v>
      </c>
      <c r="K1939" s="68">
        <v>5.8090000000000001E-5</v>
      </c>
      <c r="L1939" s="68">
        <v>6</v>
      </c>
    </row>
    <row r="1940" spans="1:12" x14ac:dyDescent="0.25">
      <c r="A1940" s="53" t="str">
        <f t="shared" si="234"/>
        <v>2019JulVietnamese Dong</v>
      </c>
      <c r="B1940" s="57">
        <f t="shared" si="235"/>
        <v>0</v>
      </c>
      <c r="C1940" s="57">
        <f t="shared" si="236"/>
        <v>0</v>
      </c>
      <c r="D1940" s="57">
        <f t="shared" si="237"/>
        <v>0</v>
      </c>
      <c r="E1940" s="57">
        <f t="shared" si="238"/>
        <v>0</v>
      </c>
      <c r="F1940" s="57">
        <f t="shared" si="239"/>
        <v>0</v>
      </c>
      <c r="G1940" s="57">
        <f t="shared" si="240"/>
        <v>0</v>
      </c>
      <c r="H1940" s="68">
        <v>2019</v>
      </c>
      <c r="I1940" s="68" t="s">
        <v>56</v>
      </c>
      <c r="J1940" s="68" t="s">
        <v>80</v>
      </c>
      <c r="K1940" s="68">
        <v>5.8940000000000002E-5</v>
      </c>
      <c r="L1940" s="68">
        <v>7</v>
      </c>
    </row>
    <row r="1941" spans="1:12" x14ac:dyDescent="0.25">
      <c r="A1941" s="53" t="str">
        <f t="shared" si="234"/>
        <v>2019AugVietnamese Dong</v>
      </c>
      <c r="B1941" s="57">
        <f t="shared" si="235"/>
        <v>0</v>
      </c>
      <c r="C1941" s="57">
        <f t="shared" si="236"/>
        <v>0</v>
      </c>
      <c r="D1941" s="57">
        <f t="shared" si="237"/>
        <v>0</v>
      </c>
      <c r="E1941" s="57">
        <f t="shared" si="238"/>
        <v>0</v>
      </c>
      <c r="F1941" s="57">
        <f t="shared" si="239"/>
        <v>0</v>
      </c>
      <c r="G1941" s="57">
        <f t="shared" si="240"/>
        <v>0</v>
      </c>
      <c r="H1941" s="68">
        <v>2019</v>
      </c>
      <c r="I1941" s="68" t="s">
        <v>58</v>
      </c>
      <c r="J1941" s="68" t="s">
        <v>80</v>
      </c>
      <c r="K1941" s="68">
        <v>5.9890000000000004E-5</v>
      </c>
      <c r="L1941" s="68">
        <v>8</v>
      </c>
    </row>
    <row r="1942" spans="1:12" x14ac:dyDescent="0.25">
      <c r="A1942" s="53" t="str">
        <f t="shared" si="234"/>
        <v>2019SepVietnamese Dong</v>
      </c>
      <c r="B1942" s="57">
        <f t="shared" si="235"/>
        <v>0</v>
      </c>
      <c r="C1942" s="57">
        <f t="shared" si="236"/>
        <v>0</v>
      </c>
      <c r="D1942" s="57">
        <f t="shared" si="237"/>
        <v>0</v>
      </c>
      <c r="E1942" s="57">
        <f t="shared" si="238"/>
        <v>0</v>
      </c>
      <c r="F1942" s="57">
        <f t="shared" si="239"/>
        <v>0</v>
      </c>
      <c r="G1942" s="57">
        <f t="shared" si="240"/>
        <v>0</v>
      </c>
      <c r="H1942" s="68">
        <v>2019</v>
      </c>
      <c r="I1942" s="68" t="s">
        <v>60</v>
      </c>
      <c r="J1942" s="68" t="s">
        <v>80</v>
      </c>
      <c r="K1942" s="68">
        <v>5.9540000000000003E-5</v>
      </c>
      <c r="L1942" s="68">
        <v>9</v>
      </c>
    </row>
    <row r="1943" spans="1:12" x14ac:dyDescent="0.25">
      <c r="A1943" s="53" t="str">
        <f t="shared" si="234"/>
        <v>2019OctVietnamese Dong</v>
      </c>
      <c r="B1943" s="57">
        <f t="shared" si="235"/>
        <v>0</v>
      </c>
      <c r="C1943" s="57">
        <f t="shared" si="236"/>
        <v>0</v>
      </c>
      <c r="D1943" s="57">
        <f t="shared" si="237"/>
        <v>0</v>
      </c>
      <c r="E1943" s="57">
        <f t="shared" si="238"/>
        <v>0</v>
      </c>
      <c r="F1943" s="57">
        <f t="shared" si="239"/>
        <v>0</v>
      </c>
      <c r="G1943" s="57">
        <f t="shared" si="240"/>
        <v>0</v>
      </c>
      <c r="H1943" s="68">
        <v>2019</v>
      </c>
      <c r="I1943" s="68" t="s">
        <v>62</v>
      </c>
      <c r="J1943" s="68" t="s">
        <v>80</v>
      </c>
      <c r="K1943" s="68">
        <v>5.8640000000000001E-5</v>
      </c>
      <c r="L1943" s="68">
        <v>10</v>
      </c>
    </row>
    <row r="1944" spans="1:12" x14ac:dyDescent="0.25">
      <c r="A1944" s="53" t="str">
        <f t="shared" si="234"/>
        <v>2019NovVietnamese Dong</v>
      </c>
      <c r="B1944" s="57">
        <f t="shared" si="235"/>
        <v>0</v>
      </c>
      <c r="C1944" s="57">
        <f t="shared" si="236"/>
        <v>0</v>
      </c>
      <c r="D1944" s="57">
        <f t="shared" si="237"/>
        <v>0</v>
      </c>
      <c r="E1944" s="57">
        <f t="shared" si="238"/>
        <v>0</v>
      </c>
      <c r="F1944" s="57">
        <f t="shared" si="239"/>
        <v>0</v>
      </c>
      <c r="G1944" s="57">
        <f t="shared" si="240"/>
        <v>0</v>
      </c>
      <c r="H1944" s="68">
        <v>2019</v>
      </c>
      <c r="I1944" s="68" t="s">
        <v>65</v>
      </c>
      <c r="J1944" s="68" t="s">
        <v>80</v>
      </c>
      <c r="K1944" s="68">
        <v>5.893E-5</v>
      </c>
      <c r="L1944" s="68">
        <v>11</v>
      </c>
    </row>
    <row r="1945" spans="1:12" x14ac:dyDescent="0.25">
      <c r="A1945" s="53" t="str">
        <f t="shared" si="234"/>
        <v>2019DecVietnamese Dong</v>
      </c>
      <c r="B1945" s="57">
        <f t="shared" si="235"/>
        <v>0</v>
      </c>
      <c r="C1945" s="57">
        <f t="shared" si="236"/>
        <v>0</v>
      </c>
      <c r="D1945" s="57">
        <f t="shared" si="237"/>
        <v>0</v>
      </c>
      <c r="E1945" s="57">
        <f t="shared" si="238"/>
        <v>0</v>
      </c>
      <c r="F1945" s="57">
        <f t="shared" si="239"/>
        <v>0</v>
      </c>
      <c r="G1945" s="57">
        <f t="shared" si="240"/>
        <v>0</v>
      </c>
      <c r="H1945" s="68">
        <v>2019</v>
      </c>
      <c r="I1945" s="68" t="s">
        <v>11</v>
      </c>
      <c r="J1945" s="68" t="s">
        <v>80</v>
      </c>
      <c r="K1945" s="68">
        <v>5.8139999999999996E-5</v>
      </c>
      <c r="L1945" s="68">
        <v>12</v>
      </c>
    </row>
    <row r="1946" spans="1:12" x14ac:dyDescent="0.25">
      <c r="A1946" s="53" t="str">
        <f t="shared" si="234"/>
        <v>2020JanVietnamese Dong</v>
      </c>
      <c r="B1946" s="57">
        <f t="shared" si="235"/>
        <v>0</v>
      </c>
      <c r="C1946" s="57">
        <f t="shared" si="236"/>
        <v>0</v>
      </c>
      <c r="D1946" s="57">
        <f t="shared" si="237"/>
        <v>0</v>
      </c>
      <c r="E1946" s="57">
        <f t="shared" si="238"/>
        <v>0</v>
      </c>
      <c r="F1946" s="57">
        <f t="shared" si="239"/>
        <v>0</v>
      </c>
      <c r="G1946" s="57">
        <f t="shared" si="240"/>
        <v>0</v>
      </c>
      <c r="H1946" s="68">
        <v>2020</v>
      </c>
      <c r="I1946" s="68" t="s">
        <v>8</v>
      </c>
      <c r="J1946" s="68" t="s">
        <v>80</v>
      </c>
      <c r="K1946" s="68">
        <v>5.8640000000000001E-5</v>
      </c>
      <c r="L1946" s="68">
        <v>1</v>
      </c>
    </row>
    <row r="1947" spans="1:12" x14ac:dyDescent="0.25">
      <c r="A1947" s="53" t="str">
        <f t="shared" si="234"/>
        <v>2020FebVietnamese Dong</v>
      </c>
      <c r="B1947" s="57">
        <f t="shared" si="235"/>
        <v>0</v>
      </c>
      <c r="C1947" s="57">
        <f t="shared" si="236"/>
        <v>0</v>
      </c>
      <c r="D1947" s="57">
        <f t="shared" si="237"/>
        <v>0</v>
      </c>
      <c r="E1947" s="57">
        <f t="shared" si="238"/>
        <v>0</v>
      </c>
      <c r="F1947" s="57">
        <f t="shared" si="239"/>
        <v>0</v>
      </c>
      <c r="G1947" s="57">
        <f t="shared" si="240"/>
        <v>0</v>
      </c>
      <c r="H1947" s="68">
        <v>2020</v>
      </c>
      <c r="I1947" s="68" t="s">
        <v>36</v>
      </c>
      <c r="J1947" s="68" t="s">
        <v>80</v>
      </c>
      <c r="K1947" s="68">
        <v>6.0150000000000005E-5</v>
      </c>
      <c r="L1947" s="68">
        <v>2</v>
      </c>
    </row>
    <row r="1948" spans="1:12" x14ac:dyDescent="0.25">
      <c r="A1948" s="53" t="str">
        <f t="shared" si="234"/>
        <v>2020MarVietnamese Dong</v>
      </c>
      <c r="B1948" s="57">
        <f t="shared" si="235"/>
        <v>0</v>
      </c>
      <c r="C1948" s="57">
        <f t="shared" si="236"/>
        <v>0</v>
      </c>
      <c r="D1948" s="57">
        <f t="shared" si="237"/>
        <v>0</v>
      </c>
      <c r="E1948" s="57">
        <f t="shared" si="238"/>
        <v>0</v>
      </c>
      <c r="F1948" s="57">
        <f t="shared" si="239"/>
        <v>0</v>
      </c>
      <c r="G1948" s="57">
        <f t="shared" si="240"/>
        <v>0</v>
      </c>
      <c r="H1948" s="68">
        <v>2020</v>
      </c>
      <c r="I1948" s="68" t="s">
        <v>40</v>
      </c>
      <c r="J1948" s="68" t="s">
        <v>80</v>
      </c>
      <c r="K1948" s="68">
        <v>6.0319999999999998E-5</v>
      </c>
      <c r="L1948" s="68">
        <v>3</v>
      </c>
    </row>
    <row r="1949" spans="1:12" x14ac:dyDescent="0.25">
      <c r="A1949" s="53" t="str">
        <f t="shared" si="234"/>
        <v>2020AprVietnamese Dong</v>
      </c>
      <c r="B1949" s="57">
        <f t="shared" si="235"/>
        <v>0</v>
      </c>
      <c r="C1949" s="57">
        <f t="shared" si="236"/>
        <v>0</v>
      </c>
      <c r="D1949" s="57">
        <f t="shared" si="237"/>
        <v>0</v>
      </c>
      <c r="E1949" s="57">
        <f t="shared" si="238"/>
        <v>0</v>
      </c>
      <c r="F1949" s="57">
        <f t="shared" si="239"/>
        <v>0</v>
      </c>
      <c r="G1949" s="57">
        <f t="shared" si="240"/>
        <v>0</v>
      </c>
      <c r="H1949" s="68">
        <v>2020</v>
      </c>
      <c r="I1949" s="68" t="s">
        <v>44</v>
      </c>
      <c r="J1949" s="68" t="s">
        <v>80</v>
      </c>
      <c r="K1949" s="68">
        <v>6.0219999999999996E-5</v>
      </c>
      <c r="L1949" s="68">
        <v>4</v>
      </c>
    </row>
    <row r="1950" spans="1:12" x14ac:dyDescent="0.25">
      <c r="A1950" s="53" t="str">
        <f t="shared" si="234"/>
        <v>2020MayVietnamese Dong</v>
      </c>
      <c r="B1950" s="57">
        <f t="shared" si="235"/>
        <v>0</v>
      </c>
      <c r="C1950" s="57">
        <f t="shared" si="236"/>
        <v>0</v>
      </c>
      <c r="D1950" s="57">
        <f t="shared" si="237"/>
        <v>0</v>
      </c>
      <c r="E1950" s="57">
        <f t="shared" si="238"/>
        <v>0</v>
      </c>
      <c r="F1950" s="57">
        <f t="shared" si="239"/>
        <v>0</v>
      </c>
      <c r="G1950" s="57">
        <f t="shared" si="240"/>
        <v>0</v>
      </c>
      <c r="H1950" s="68">
        <v>2020</v>
      </c>
      <c r="I1950" s="68" t="s">
        <v>48</v>
      </c>
      <c r="J1950" s="68" t="s">
        <v>80</v>
      </c>
      <c r="K1950" s="68">
        <v>6.0749999999999999E-5</v>
      </c>
      <c r="L1950" s="68">
        <v>5</v>
      </c>
    </row>
    <row r="1951" spans="1:12" x14ac:dyDescent="0.25">
      <c r="A1951" s="53" t="str">
        <f t="shared" si="234"/>
        <v>2020JunVietnamese Dong</v>
      </c>
      <c r="B1951" s="57">
        <f t="shared" si="235"/>
        <v>0</v>
      </c>
      <c r="C1951" s="57">
        <f t="shared" si="236"/>
        <v>0</v>
      </c>
      <c r="D1951" s="57">
        <f t="shared" si="237"/>
        <v>0</v>
      </c>
      <c r="E1951" s="57">
        <f t="shared" si="238"/>
        <v>0</v>
      </c>
      <c r="F1951" s="57">
        <f t="shared" si="239"/>
        <v>0</v>
      </c>
      <c r="G1951" s="57">
        <f t="shared" si="240"/>
        <v>0</v>
      </c>
      <c r="H1951" s="68">
        <v>2020</v>
      </c>
      <c r="I1951" s="68" t="s">
        <v>52</v>
      </c>
      <c r="J1951" s="68" t="s">
        <v>80</v>
      </c>
      <c r="K1951" s="68">
        <v>6.0040000000000001E-5</v>
      </c>
      <c r="L1951" s="68">
        <v>6</v>
      </c>
    </row>
    <row r="1952" spans="1:12" x14ac:dyDescent="0.25">
      <c r="A1952" s="53" t="str">
        <f t="shared" si="234"/>
        <v>2020JulVietnamese Dong</v>
      </c>
      <c r="B1952" s="57">
        <f t="shared" si="235"/>
        <v>0</v>
      </c>
      <c r="C1952" s="57">
        <f t="shared" si="236"/>
        <v>0</v>
      </c>
      <c r="D1952" s="57">
        <f t="shared" si="237"/>
        <v>0</v>
      </c>
      <c r="E1952" s="57">
        <f t="shared" si="238"/>
        <v>0</v>
      </c>
      <c r="F1952" s="57">
        <f t="shared" si="239"/>
        <v>0</v>
      </c>
      <c r="G1952" s="57">
        <f t="shared" si="240"/>
        <v>0</v>
      </c>
      <c r="H1952" s="68">
        <v>2020</v>
      </c>
      <c r="I1952" s="68" t="s">
        <v>56</v>
      </c>
      <c r="J1952" s="68" t="s">
        <v>80</v>
      </c>
      <c r="K1952" s="68">
        <v>5.9329999999999996E-5</v>
      </c>
      <c r="L1952" s="68">
        <v>7</v>
      </c>
    </row>
    <row r="1953" spans="1:12" x14ac:dyDescent="0.25">
      <c r="A1953" s="53" t="str">
        <f t="shared" si="234"/>
        <v>2020AugVietnamese Dong</v>
      </c>
      <c r="B1953" s="57">
        <f t="shared" si="235"/>
        <v>0</v>
      </c>
      <c r="C1953" s="57">
        <f t="shared" si="236"/>
        <v>0</v>
      </c>
      <c r="D1953" s="57">
        <f t="shared" si="237"/>
        <v>0</v>
      </c>
      <c r="E1953" s="57">
        <f t="shared" si="238"/>
        <v>0</v>
      </c>
      <c r="F1953" s="57">
        <f t="shared" si="239"/>
        <v>0</v>
      </c>
      <c r="G1953" s="57">
        <f t="shared" si="240"/>
        <v>0</v>
      </c>
      <c r="H1953" s="68">
        <v>2020</v>
      </c>
      <c r="I1953" s="68" t="s">
        <v>58</v>
      </c>
      <c r="J1953" s="68" t="s">
        <v>80</v>
      </c>
      <c r="K1953" s="68">
        <v>5.8589999999999993E-5</v>
      </c>
      <c r="L1953" s="68">
        <v>8</v>
      </c>
    </row>
    <row r="1954" spans="1:12" x14ac:dyDescent="0.25">
      <c r="A1954" s="53" t="str">
        <f t="shared" si="234"/>
        <v>2020SepVietnamese Dong</v>
      </c>
      <c r="B1954" s="57">
        <f t="shared" si="235"/>
        <v>0</v>
      </c>
      <c r="C1954" s="57">
        <f t="shared" si="236"/>
        <v>0</v>
      </c>
      <c r="D1954" s="57">
        <f t="shared" si="237"/>
        <v>0</v>
      </c>
      <c r="E1954" s="57">
        <f t="shared" si="238"/>
        <v>0</v>
      </c>
      <c r="F1954" s="57">
        <f t="shared" si="239"/>
        <v>0</v>
      </c>
      <c r="G1954" s="57">
        <f t="shared" si="240"/>
        <v>0</v>
      </c>
      <c r="H1954" s="68">
        <v>2020</v>
      </c>
      <c r="I1954" s="68" t="s">
        <v>60</v>
      </c>
      <c r="J1954" s="68" t="s">
        <v>80</v>
      </c>
      <c r="K1954" s="68">
        <v>5.906E-5</v>
      </c>
      <c r="L1954" s="68">
        <v>9</v>
      </c>
    </row>
    <row r="1955" spans="1:12" x14ac:dyDescent="0.25">
      <c r="A1955" s="53" t="str">
        <f t="shared" si="234"/>
        <v>2020OctVietnamese Dong</v>
      </c>
      <c r="B1955" s="57">
        <f t="shared" si="235"/>
        <v>0</v>
      </c>
      <c r="C1955" s="57">
        <f t="shared" si="236"/>
        <v>0</v>
      </c>
      <c r="D1955" s="57">
        <f t="shared" si="237"/>
        <v>0</v>
      </c>
      <c r="E1955" s="57">
        <f t="shared" si="238"/>
        <v>0</v>
      </c>
      <c r="F1955" s="57">
        <f t="shared" si="239"/>
        <v>0</v>
      </c>
      <c r="G1955" s="57">
        <f t="shared" si="240"/>
        <v>0</v>
      </c>
      <c r="H1955" s="68">
        <v>2020</v>
      </c>
      <c r="I1955" s="68" t="s">
        <v>62</v>
      </c>
      <c r="J1955" s="68" t="s">
        <v>80</v>
      </c>
      <c r="K1955" s="68">
        <v>5.8820000000000003E-5</v>
      </c>
      <c r="L1955" s="68">
        <v>10</v>
      </c>
    </row>
    <row r="1956" spans="1:12" x14ac:dyDescent="0.25">
      <c r="A1956" s="53" t="str">
        <f t="shared" si="234"/>
        <v>2020NovVietnamese Dong</v>
      </c>
      <c r="B1956" s="57">
        <f t="shared" si="235"/>
        <v>0</v>
      </c>
      <c r="C1956" s="57">
        <f t="shared" si="236"/>
        <v>0</v>
      </c>
      <c r="D1956" s="57">
        <f t="shared" si="237"/>
        <v>0</v>
      </c>
      <c r="E1956" s="57">
        <f t="shared" si="238"/>
        <v>0</v>
      </c>
      <c r="F1956" s="57">
        <f t="shared" si="239"/>
        <v>0</v>
      </c>
      <c r="G1956" s="57">
        <f t="shared" si="240"/>
        <v>0</v>
      </c>
      <c r="H1956" s="68">
        <v>2020</v>
      </c>
      <c r="I1956" s="68" t="s">
        <v>65</v>
      </c>
      <c r="J1956" s="68" t="s">
        <v>80</v>
      </c>
      <c r="K1956" s="68">
        <v>5.7779999999999999E-5</v>
      </c>
      <c r="L1956" s="68">
        <v>11</v>
      </c>
    </row>
    <row r="1957" spans="1:12" x14ac:dyDescent="0.25">
      <c r="A1957" s="53" t="str">
        <f t="shared" si="234"/>
        <v>2020DecVietnamese Dong</v>
      </c>
      <c r="B1957" s="57">
        <f t="shared" si="235"/>
        <v>0</v>
      </c>
      <c r="C1957" s="57">
        <f t="shared" si="236"/>
        <v>0</v>
      </c>
      <c r="D1957" s="57">
        <f t="shared" si="237"/>
        <v>0</v>
      </c>
      <c r="E1957" s="57">
        <f t="shared" si="238"/>
        <v>0</v>
      </c>
      <c r="F1957" s="57">
        <f t="shared" si="239"/>
        <v>0</v>
      </c>
      <c r="G1957" s="57">
        <f t="shared" si="240"/>
        <v>0</v>
      </c>
      <c r="H1957" s="68">
        <v>2020</v>
      </c>
      <c r="I1957" s="68" t="s">
        <v>11</v>
      </c>
      <c r="J1957" s="68" t="s">
        <v>80</v>
      </c>
      <c r="K1957" s="68">
        <v>5.7270000000000006E-5</v>
      </c>
      <c r="L1957" s="68">
        <v>12</v>
      </c>
    </row>
    <row r="1958" spans="1:12" x14ac:dyDescent="0.25">
      <c r="A1958" s="53" t="str">
        <f t="shared" si="234"/>
        <v>2021JanVietnamese Dong</v>
      </c>
      <c r="B1958" s="57">
        <f t="shared" si="235"/>
        <v>0</v>
      </c>
      <c r="C1958" s="57">
        <f t="shared" si="236"/>
        <v>0</v>
      </c>
      <c r="D1958" s="57">
        <f t="shared" si="237"/>
        <v>0</v>
      </c>
      <c r="E1958" s="57">
        <f t="shared" si="238"/>
        <v>0</v>
      </c>
      <c r="F1958" s="57">
        <f t="shared" si="239"/>
        <v>0</v>
      </c>
      <c r="G1958" s="57">
        <f t="shared" si="240"/>
        <v>0</v>
      </c>
      <c r="H1958" s="68">
        <v>2021</v>
      </c>
      <c r="I1958" s="68" t="s">
        <v>8</v>
      </c>
      <c r="J1958" s="68" t="s">
        <v>80</v>
      </c>
      <c r="K1958" s="68">
        <v>5.7739999999999999E-5</v>
      </c>
      <c r="L1958" s="68">
        <v>1</v>
      </c>
    </row>
    <row r="1959" spans="1:12" x14ac:dyDescent="0.25">
      <c r="A1959" s="53" t="str">
        <f t="shared" ref="A1959:A2017" si="241">CONCATENATE(H1959,I1959,J1959)</f>
        <v>2021FebVietnamese Dong</v>
      </c>
      <c r="B1959" s="57">
        <f t="shared" ref="B1959:B2017" si="242">IF($N$8=A1959,1,0)</f>
        <v>0</v>
      </c>
      <c r="C1959" s="57">
        <f t="shared" ref="C1959:C2017" si="243">IF(A1959=$N$10,1,0)</f>
        <v>0</v>
      </c>
      <c r="D1959" s="57">
        <f t="shared" ref="D1959:D2017" si="244">SUM(B1959:C1959)</f>
        <v>0</v>
      </c>
      <c r="E1959" s="57">
        <f t="shared" ref="E1959:E2017" si="245">IF(SUM(D1959,E1958)=1,1,0)</f>
        <v>0</v>
      </c>
      <c r="F1959" s="57">
        <f t="shared" ref="F1959:F2017" si="246">MAX(D1959:E1959)</f>
        <v>0</v>
      </c>
      <c r="G1959" s="57">
        <f t="shared" ref="G1959:G2017" si="247">IF(AND(F1959=1,F1958=1),G1958+F1959,F1959)</f>
        <v>0</v>
      </c>
      <c r="H1959" s="68">
        <v>2021</v>
      </c>
      <c r="I1959" s="68" t="s">
        <v>36</v>
      </c>
      <c r="J1959" s="68" t="s">
        <v>80</v>
      </c>
      <c r="K1959" s="68">
        <v>5.7689999999999998E-5</v>
      </c>
      <c r="L1959" s="68">
        <v>2</v>
      </c>
    </row>
    <row r="1960" spans="1:12" x14ac:dyDescent="0.25">
      <c r="A1960" s="53" t="str">
        <f t="shared" si="241"/>
        <v>2021MarVietnamese Dong</v>
      </c>
      <c r="B1960" s="57">
        <f t="shared" si="242"/>
        <v>0</v>
      </c>
      <c r="C1960" s="57">
        <f t="shared" si="243"/>
        <v>0</v>
      </c>
      <c r="D1960" s="57">
        <f t="shared" si="244"/>
        <v>0</v>
      </c>
      <c r="E1960" s="57">
        <f t="shared" si="245"/>
        <v>0</v>
      </c>
      <c r="F1960" s="57">
        <f t="shared" si="246"/>
        <v>0</v>
      </c>
      <c r="G1960" s="57">
        <f t="shared" si="247"/>
        <v>0</v>
      </c>
      <c r="H1960" s="68">
        <v>2021</v>
      </c>
      <c r="I1960" s="68" t="s">
        <v>40</v>
      </c>
      <c r="J1960" s="68" t="s">
        <v>80</v>
      </c>
      <c r="K1960" s="68">
        <v>5.838E-5</v>
      </c>
      <c r="L1960" s="68">
        <v>3</v>
      </c>
    </row>
    <row r="1961" spans="1:12" x14ac:dyDescent="0.25">
      <c r="A1961" s="53" t="str">
        <f t="shared" si="241"/>
        <v>2021AprVietnamese Dong</v>
      </c>
      <c r="B1961" s="57">
        <f t="shared" si="242"/>
        <v>0</v>
      </c>
      <c r="C1961" s="57">
        <f t="shared" si="243"/>
        <v>0</v>
      </c>
      <c r="D1961" s="57">
        <f t="shared" si="244"/>
        <v>0</v>
      </c>
      <c r="E1961" s="57">
        <f t="shared" si="245"/>
        <v>0</v>
      </c>
      <c r="F1961" s="57">
        <f t="shared" si="246"/>
        <v>0</v>
      </c>
      <c r="G1961" s="57">
        <f t="shared" si="247"/>
        <v>0</v>
      </c>
      <c r="H1961" s="68">
        <v>2021</v>
      </c>
      <c r="I1961" s="68" t="s">
        <v>44</v>
      </c>
      <c r="J1961" s="68" t="s">
        <v>80</v>
      </c>
      <c r="K1961" s="68">
        <v>5.753E-5</v>
      </c>
      <c r="L1961" s="68">
        <v>4</v>
      </c>
    </row>
    <row r="1962" spans="1:12" x14ac:dyDescent="0.25">
      <c r="A1962" s="53" t="str">
        <f t="shared" si="241"/>
        <v>2021MayVietnamese Dong</v>
      </c>
      <c r="B1962" s="57">
        <f t="shared" si="242"/>
        <v>0</v>
      </c>
      <c r="C1962" s="57">
        <f t="shared" si="243"/>
        <v>0</v>
      </c>
      <c r="D1962" s="57">
        <f t="shared" si="244"/>
        <v>0</v>
      </c>
      <c r="E1962" s="57">
        <f t="shared" si="245"/>
        <v>0</v>
      </c>
      <c r="F1962" s="57">
        <f t="shared" si="246"/>
        <v>0</v>
      </c>
      <c r="G1962" s="57">
        <f t="shared" si="247"/>
        <v>0</v>
      </c>
      <c r="H1962" s="68">
        <v>2021</v>
      </c>
      <c r="I1962" s="68" t="s">
        <v>48</v>
      </c>
      <c r="J1962" s="68" t="s">
        <v>80</v>
      </c>
      <c r="K1962" s="68">
        <v>5.7390000000000004E-5</v>
      </c>
      <c r="L1962" s="68">
        <v>5</v>
      </c>
    </row>
    <row r="1963" spans="1:12" x14ac:dyDescent="0.25">
      <c r="A1963" s="53" t="str">
        <f t="shared" si="241"/>
        <v>2021JunVietnamese Dong</v>
      </c>
      <c r="B1963" s="57">
        <f t="shared" si="242"/>
        <v>0</v>
      </c>
      <c r="C1963" s="57">
        <f t="shared" si="243"/>
        <v>0</v>
      </c>
      <c r="D1963" s="57">
        <f t="shared" si="244"/>
        <v>0</v>
      </c>
      <c r="E1963" s="57">
        <f t="shared" si="245"/>
        <v>0</v>
      </c>
      <c r="F1963" s="57">
        <f t="shared" si="246"/>
        <v>0</v>
      </c>
      <c r="G1963" s="57">
        <f t="shared" si="247"/>
        <v>0</v>
      </c>
      <c r="H1963" s="68">
        <v>2021</v>
      </c>
      <c r="I1963" s="68" t="s">
        <v>52</v>
      </c>
      <c r="J1963" s="68" t="s">
        <v>80</v>
      </c>
      <c r="K1963" s="68">
        <v>5.8389999999999995E-5</v>
      </c>
      <c r="L1963" s="68">
        <v>6</v>
      </c>
    </row>
    <row r="1964" spans="1:12" x14ac:dyDescent="0.25">
      <c r="A1964" s="53" t="str">
        <f t="shared" si="241"/>
        <v>2021JulVietnamese Dong</v>
      </c>
      <c r="B1964" s="57">
        <f t="shared" si="242"/>
        <v>0</v>
      </c>
      <c r="C1964" s="57">
        <f t="shared" si="243"/>
        <v>0</v>
      </c>
      <c r="D1964" s="57">
        <f t="shared" si="244"/>
        <v>0</v>
      </c>
      <c r="E1964" s="57">
        <f t="shared" si="245"/>
        <v>0</v>
      </c>
      <c r="F1964" s="57">
        <f t="shared" si="246"/>
        <v>0</v>
      </c>
      <c r="G1964" s="57">
        <f t="shared" si="247"/>
        <v>0</v>
      </c>
      <c r="H1964" s="68">
        <v>2021</v>
      </c>
      <c r="I1964" s="68" t="s">
        <v>56</v>
      </c>
      <c r="J1964" s="68" t="s">
        <v>80</v>
      </c>
      <c r="K1964" s="68">
        <v>5.8960000000000005E-5</v>
      </c>
      <c r="L1964" s="68">
        <v>7</v>
      </c>
    </row>
    <row r="1965" spans="1:12" x14ac:dyDescent="0.25">
      <c r="A1965" s="53" t="str">
        <f t="shared" si="241"/>
        <v>2021AugVietnamese Dong</v>
      </c>
      <c r="B1965" s="57">
        <f t="shared" si="242"/>
        <v>0</v>
      </c>
      <c r="C1965" s="57">
        <f t="shared" si="243"/>
        <v>0</v>
      </c>
      <c r="D1965" s="57">
        <f t="shared" si="244"/>
        <v>0</v>
      </c>
      <c r="E1965" s="57">
        <f t="shared" si="245"/>
        <v>0</v>
      </c>
      <c r="F1965" s="57">
        <f t="shared" si="246"/>
        <v>0</v>
      </c>
      <c r="G1965" s="57">
        <f t="shared" si="247"/>
        <v>0</v>
      </c>
      <c r="H1965" s="68">
        <v>2021</v>
      </c>
      <c r="I1965" s="68" t="s">
        <v>58</v>
      </c>
      <c r="J1965" s="68" t="s">
        <v>80</v>
      </c>
      <c r="K1965" s="68">
        <v>5.9009999999999999E-5</v>
      </c>
      <c r="L1965" s="68">
        <v>8</v>
      </c>
    </row>
    <row r="1966" spans="1:12" x14ac:dyDescent="0.25">
      <c r="A1966" s="53" t="str">
        <f t="shared" si="241"/>
        <v>2021SepVietnamese Dong</v>
      </c>
      <c r="B1966" s="57">
        <f t="shared" si="242"/>
        <v>0</v>
      </c>
      <c r="C1966" s="57">
        <f t="shared" si="243"/>
        <v>0</v>
      </c>
      <c r="D1966" s="57">
        <f t="shared" si="244"/>
        <v>0</v>
      </c>
      <c r="E1966" s="57">
        <f t="shared" si="245"/>
        <v>0</v>
      </c>
      <c r="F1966" s="57">
        <f t="shared" si="246"/>
        <v>0</v>
      </c>
      <c r="G1966" s="57">
        <f t="shared" si="247"/>
        <v>0</v>
      </c>
      <c r="H1966" s="68">
        <v>2021</v>
      </c>
      <c r="I1966" s="68" t="s">
        <v>60</v>
      </c>
      <c r="J1966" s="68" t="s">
        <v>80</v>
      </c>
      <c r="K1966" s="68">
        <v>5.9800000000000003E-5</v>
      </c>
      <c r="L1966" s="68">
        <v>9</v>
      </c>
    </row>
    <row r="1967" spans="1:12" x14ac:dyDescent="0.25">
      <c r="A1967" s="53" t="str">
        <f t="shared" si="241"/>
        <v>2021OctVietnamese Dong</v>
      </c>
      <c r="B1967" s="57">
        <f t="shared" si="242"/>
        <v>0</v>
      </c>
      <c r="C1967" s="57">
        <f t="shared" si="243"/>
        <v>0</v>
      </c>
      <c r="D1967" s="57">
        <f t="shared" si="244"/>
        <v>0</v>
      </c>
      <c r="E1967" s="57">
        <f t="shared" si="245"/>
        <v>0</v>
      </c>
      <c r="F1967" s="57">
        <f t="shared" si="246"/>
        <v>0</v>
      </c>
      <c r="G1967" s="57">
        <f t="shared" si="247"/>
        <v>0</v>
      </c>
      <c r="H1967" s="68">
        <v>2021</v>
      </c>
      <c r="I1967" s="68" t="s">
        <v>62</v>
      </c>
      <c r="J1967" s="68" t="s">
        <v>80</v>
      </c>
      <c r="K1967" s="68">
        <v>5.9090000000000005E-5</v>
      </c>
      <c r="L1967" s="68">
        <v>10</v>
      </c>
    </row>
    <row r="1968" spans="1:12" x14ac:dyDescent="0.25">
      <c r="A1968" s="53" t="str">
        <f t="shared" si="241"/>
        <v>2021NovVietnamese Dong</v>
      </c>
      <c r="B1968" s="57">
        <f t="shared" si="242"/>
        <v>0</v>
      </c>
      <c r="C1968" s="57">
        <f t="shared" si="243"/>
        <v>0</v>
      </c>
      <c r="D1968" s="57">
        <f t="shared" si="244"/>
        <v>0</v>
      </c>
      <c r="E1968" s="57">
        <f t="shared" si="245"/>
        <v>0</v>
      </c>
      <c r="F1968" s="57">
        <f t="shared" si="246"/>
        <v>0</v>
      </c>
      <c r="G1968" s="57">
        <f t="shared" si="247"/>
        <v>0</v>
      </c>
      <c r="H1968" s="68">
        <v>2021</v>
      </c>
      <c r="I1968" s="68" t="s">
        <v>65</v>
      </c>
      <c r="J1968" s="68" t="s">
        <v>80</v>
      </c>
      <c r="K1968" s="68">
        <v>6.0219999999999996E-5</v>
      </c>
      <c r="L1968" s="68">
        <v>11</v>
      </c>
    </row>
    <row r="1969" spans="1:12" x14ac:dyDescent="0.25">
      <c r="A1969" s="53" t="str">
        <f t="shared" si="241"/>
        <v>2021DecVietnamese Dong</v>
      </c>
      <c r="B1969" s="57">
        <f t="shared" si="242"/>
        <v>0</v>
      </c>
      <c r="C1969" s="57">
        <f t="shared" si="243"/>
        <v>0</v>
      </c>
      <c r="D1969" s="57">
        <f t="shared" si="244"/>
        <v>0</v>
      </c>
      <c r="E1969" s="57">
        <f t="shared" si="245"/>
        <v>0</v>
      </c>
      <c r="F1969" s="57">
        <f t="shared" si="246"/>
        <v>0</v>
      </c>
      <c r="G1969" s="57">
        <f t="shared" si="247"/>
        <v>0</v>
      </c>
      <c r="H1969" s="68">
        <v>2021</v>
      </c>
      <c r="I1969" s="68" t="s">
        <v>11</v>
      </c>
      <c r="J1969" s="68" t="s">
        <v>80</v>
      </c>
      <c r="K1969" s="68">
        <v>5.931E-5</v>
      </c>
      <c r="L1969" s="68">
        <v>12</v>
      </c>
    </row>
    <row r="1970" spans="1:12" x14ac:dyDescent="0.25">
      <c r="A1970" s="53" t="str">
        <f t="shared" si="241"/>
        <v>2022JanVietnamese Dong</v>
      </c>
      <c r="B1970" s="57">
        <f t="shared" si="242"/>
        <v>0</v>
      </c>
      <c r="C1970" s="57">
        <f t="shared" si="243"/>
        <v>0</v>
      </c>
      <c r="D1970" s="57">
        <f t="shared" si="244"/>
        <v>0</v>
      </c>
      <c r="E1970" s="57">
        <f t="shared" si="245"/>
        <v>0</v>
      </c>
      <c r="F1970" s="57">
        <f t="shared" si="246"/>
        <v>0</v>
      </c>
      <c r="G1970" s="57">
        <f t="shared" si="247"/>
        <v>0</v>
      </c>
      <c r="H1970" s="68">
        <v>2022</v>
      </c>
      <c r="I1970" s="68" t="s">
        <v>8</v>
      </c>
      <c r="J1970" s="68" t="s">
        <v>80</v>
      </c>
      <c r="K1970" s="68">
        <v>5.9849999999999998E-5</v>
      </c>
      <c r="L1970" s="68">
        <v>1</v>
      </c>
    </row>
    <row r="1971" spans="1:12" x14ac:dyDescent="0.25">
      <c r="A1971" s="53" t="str">
        <f t="shared" si="241"/>
        <v>2022FebVietnamese Dong</v>
      </c>
      <c r="B1971" s="57">
        <f t="shared" si="242"/>
        <v>0</v>
      </c>
      <c r="C1971" s="57">
        <f t="shared" si="243"/>
        <v>0</v>
      </c>
      <c r="D1971" s="57">
        <f t="shared" si="244"/>
        <v>0</v>
      </c>
      <c r="E1971" s="57">
        <f t="shared" si="245"/>
        <v>0</v>
      </c>
      <c r="F1971" s="57">
        <f t="shared" si="246"/>
        <v>0</v>
      </c>
      <c r="G1971" s="57">
        <f t="shared" si="247"/>
        <v>0</v>
      </c>
      <c r="H1971" s="68">
        <v>2022</v>
      </c>
      <c r="I1971" s="68" t="s">
        <v>36</v>
      </c>
      <c r="J1971" s="68" t="s">
        <v>80</v>
      </c>
      <c r="K1971" s="68">
        <v>5.9589999999999997E-5</v>
      </c>
      <c r="L1971" s="68">
        <v>2</v>
      </c>
    </row>
    <row r="1972" spans="1:12" x14ac:dyDescent="0.25">
      <c r="A1972" s="53" t="str">
        <f t="shared" si="241"/>
        <v>2022MarVietnamese Dong</v>
      </c>
      <c r="B1972" s="57">
        <f t="shared" si="242"/>
        <v>0</v>
      </c>
      <c r="C1972" s="57">
        <f t="shared" si="243"/>
        <v>0</v>
      </c>
      <c r="D1972" s="57">
        <f t="shared" si="244"/>
        <v>0</v>
      </c>
      <c r="E1972" s="57">
        <f t="shared" si="245"/>
        <v>0</v>
      </c>
      <c r="F1972" s="57">
        <f t="shared" si="246"/>
        <v>0</v>
      </c>
      <c r="G1972" s="57">
        <f t="shared" si="247"/>
        <v>0</v>
      </c>
      <c r="H1972" s="68">
        <v>2022</v>
      </c>
      <c r="I1972" s="68" t="s">
        <v>40</v>
      </c>
      <c r="J1972" s="68" t="s">
        <v>80</v>
      </c>
      <c r="K1972" s="68">
        <v>5.927E-5</v>
      </c>
      <c r="L1972" s="68">
        <v>3</v>
      </c>
    </row>
    <row r="1973" spans="1:12" x14ac:dyDescent="0.25">
      <c r="A1973" s="53" t="str">
        <f t="shared" si="241"/>
        <v>2022AprVietnamese Dong</v>
      </c>
      <c r="B1973" s="57">
        <f t="shared" si="242"/>
        <v>0</v>
      </c>
      <c r="C1973" s="57">
        <f t="shared" si="243"/>
        <v>0</v>
      </c>
      <c r="D1973" s="57">
        <f t="shared" si="244"/>
        <v>0</v>
      </c>
      <c r="E1973" s="57">
        <f t="shared" si="245"/>
        <v>0</v>
      </c>
      <c r="F1973" s="57">
        <f t="shared" si="246"/>
        <v>0</v>
      </c>
      <c r="G1973" s="57">
        <f t="shared" si="247"/>
        <v>0</v>
      </c>
      <c r="H1973" s="68">
        <v>2022</v>
      </c>
      <c r="I1973" s="68" t="s">
        <v>44</v>
      </c>
      <c r="J1973" s="68" t="s">
        <v>80</v>
      </c>
      <c r="K1973" s="68">
        <v>6.0299999999999995E-5</v>
      </c>
      <c r="L1973" s="68">
        <v>4</v>
      </c>
    </row>
    <row r="1974" spans="1:12" x14ac:dyDescent="0.25">
      <c r="A1974" s="53" t="str">
        <f t="shared" si="241"/>
        <v>2022MayVietnamese Dong</v>
      </c>
      <c r="B1974" s="57">
        <f t="shared" si="242"/>
        <v>0</v>
      </c>
      <c r="C1974" s="57">
        <f t="shared" si="243"/>
        <v>0</v>
      </c>
      <c r="D1974" s="57">
        <f t="shared" si="244"/>
        <v>0</v>
      </c>
      <c r="E1974" s="57">
        <f t="shared" si="245"/>
        <v>0</v>
      </c>
      <c r="F1974" s="57">
        <f t="shared" si="246"/>
        <v>0</v>
      </c>
      <c r="G1974" s="57">
        <f t="shared" si="247"/>
        <v>0</v>
      </c>
      <c r="H1974" s="68">
        <v>2022</v>
      </c>
      <c r="I1974" s="68" t="s">
        <v>48</v>
      </c>
      <c r="J1974" s="68" t="s">
        <v>80</v>
      </c>
      <c r="K1974" s="68">
        <v>5.9070000000000002E-5</v>
      </c>
      <c r="L1974" s="68">
        <v>5</v>
      </c>
    </row>
    <row r="1975" spans="1:12" x14ac:dyDescent="0.25">
      <c r="A1975" s="53" t="str">
        <f t="shared" si="241"/>
        <v>2022JunVietnamese Dong</v>
      </c>
      <c r="B1975" s="57">
        <f t="shared" si="242"/>
        <v>0</v>
      </c>
      <c r="C1975" s="57">
        <f t="shared" si="243"/>
        <v>0</v>
      </c>
      <c r="D1975" s="57">
        <f t="shared" si="244"/>
        <v>0</v>
      </c>
      <c r="E1975" s="57">
        <f t="shared" si="245"/>
        <v>0</v>
      </c>
      <c r="F1975" s="57">
        <f t="shared" si="246"/>
        <v>0</v>
      </c>
      <c r="G1975" s="57">
        <f t="shared" si="247"/>
        <v>0</v>
      </c>
      <c r="H1975" s="68">
        <v>2022</v>
      </c>
      <c r="I1975" s="68" t="s">
        <v>52</v>
      </c>
      <c r="J1975" s="68" t="s">
        <v>80</v>
      </c>
      <c r="K1975" s="68">
        <v>5.9769999999999999E-5</v>
      </c>
      <c r="L1975" s="68">
        <v>6</v>
      </c>
    </row>
    <row r="1976" spans="1:12" x14ac:dyDescent="0.25">
      <c r="A1976" s="53" t="str">
        <f t="shared" si="241"/>
        <v>2022JulVietnamese Dong</v>
      </c>
      <c r="B1976" s="57">
        <f t="shared" si="242"/>
        <v>0</v>
      </c>
      <c r="C1976" s="57">
        <f t="shared" si="243"/>
        <v>0</v>
      </c>
      <c r="D1976" s="57">
        <f t="shared" si="244"/>
        <v>0</v>
      </c>
      <c r="E1976" s="57">
        <f t="shared" si="245"/>
        <v>0</v>
      </c>
      <c r="F1976" s="57">
        <f t="shared" si="246"/>
        <v>0</v>
      </c>
      <c r="G1976" s="57">
        <f t="shared" si="247"/>
        <v>0</v>
      </c>
      <c r="H1976" s="68">
        <v>2022</v>
      </c>
      <c r="I1976" s="68" t="s">
        <v>56</v>
      </c>
      <c r="J1976" s="68" t="s">
        <v>80</v>
      </c>
      <c r="K1976" s="68">
        <v>5.9020000000000001E-5</v>
      </c>
      <c r="L1976" s="68">
        <v>7</v>
      </c>
    </row>
    <row r="1977" spans="1:12" x14ac:dyDescent="0.25">
      <c r="A1977" s="53" t="str">
        <f t="shared" si="241"/>
        <v>2022AugVietnamese Dong</v>
      </c>
      <c r="B1977" s="57">
        <f t="shared" si="242"/>
        <v>0</v>
      </c>
      <c r="C1977" s="57">
        <f t="shared" si="243"/>
        <v>0</v>
      </c>
      <c r="D1977" s="57">
        <f t="shared" si="244"/>
        <v>0</v>
      </c>
      <c r="E1977" s="57">
        <f t="shared" si="245"/>
        <v>0</v>
      </c>
      <c r="F1977" s="57">
        <f t="shared" si="246"/>
        <v>0</v>
      </c>
      <c r="G1977" s="57">
        <f t="shared" si="247"/>
        <v>0</v>
      </c>
      <c r="H1977" s="68">
        <v>2022</v>
      </c>
      <c r="I1977" s="68" t="s">
        <v>58</v>
      </c>
      <c r="J1977" s="68" t="s">
        <v>80</v>
      </c>
      <c r="K1977" s="68">
        <v>5.9439999999999993E-5</v>
      </c>
      <c r="L1977" s="68">
        <v>8</v>
      </c>
    </row>
    <row r="1978" spans="1:12" x14ac:dyDescent="0.25">
      <c r="A1978" s="53" t="str">
        <f t="shared" si="241"/>
        <v>2022SepVietnamese Dong</v>
      </c>
      <c r="B1978" s="57">
        <f t="shared" si="242"/>
        <v>0</v>
      </c>
      <c r="C1978" s="57">
        <f t="shared" si="243"/>
        <v>0</v>
      </c>
      <c r="D1978" s="57">
        <f t="shared" si="244"/>
        <v>0</v>
      </c>
      <c r="E1978" s="57">
        <f t="shared" si="245"/>
        <v>0</v>
      </c>
      <c r="F1978" s="57">
        <f t="shared" si="246"/>
        <v>0</v>
      </c>
      <c r="G1978" s="57">
        <f t="shared" si="247"/>
        <v>0</v>
      </c>
      <c r="H1978" s="68">
        <v>2022</v>
      </c>
      <c r="I1978" s="68" t="s">
        <v>60</v>
      </c>
      <c r="J1978" s="68" t="s">
        <v>80</v>
      </c>
      <c r="K1978" s="68">
        <v>6.0069999999999999E-5</v>
      </c>
      <c r="L1978" s="68">
        <v>9</v>
      </c>
    </row>
    <row r="1979" spans="1:12" x14ac:dyDescent="0.25">
      <c r="A1979" s="53" t="str">
        <f t="shared" si="241"/>
        <v>2022OctVietnamese Dong</v>
      </c>
      <c r="B1979" s="57">
        <f t="shared" si="242"/>
        <v>0</v>
      </c>
      <c r="C1979" s="57">
        <f t="shared" si="243"/>
        <v>0</v>
      </c>
      <c r="D1979" s="57">
        <f t="shared" si="244"/>
        <v>0</v>
      </c>
      <c r="E1979" s="57">
        <f t="shared" si="245"/>
        <v>0</v>
      </c>
      <c r="F1979" s="57">
        <f t="shared" si="246"/>
        <v>0</v>
      </c>
      <c r="G1979" s="57">
        <f t="shared" si="247"/>
        <v>0</v>
      </c>
      <c r="H1979" s="68">
        <v>2022</v>
      </c>
      <c r="I1979" s="68" t="s">
        <v>62</v>
      </c>
      <c r="J1979" s="68" t="s">
        <v>80</v>
      </c>
      <c r="K1979" s="68">
        <v>5.6790000000000003E-5</v>
      </c>
      <c r="L1979" s="68">
        <v>10</v>
      </c>
    </row>
    <row r="1980" spans="1:12" x14ac:dyDescent="0.25">
      <c r="A1980" s="53" t="str">
        <f t="shared" si="241"/>
        <v>2022NovVietnamese Dong</v>
      </c>
      <c r="B1980" s="57">
        <f t="shared" si="242"/>
        <v>0</v>
      </c>
      <c r="C1980" s="57">
        <f t="shared" si="243"/>
        <v>0</v>
      </c>
      <c r="D1980" s="57">
        <f t="shared" si="244"/>
        <v>0</v>
      </c>
      <c r="E1980" s="57">
        <f t="shared" si="245"/>
        <v>0</v>
      </c>
      <c r="F1980" s="57">
        <f t="shared" si="246"/>
        <v>0</v>
      </c>
      <c r="G1980" s="57">
        <f t="shared" si="247"/>
        <v>0</v>
      </c>
      <c r="H1980" s="68">
        <v>2022</v>
      </c>
      <c r="I1980" s="68" t="s">
        <v>65</v>
      </c>
      <c r="J1980" s="68" t="s">
        <v>80</v>
      </c>
      <c r="K1980" s="68">
        <v>5.5680000000000002E-5</v>
      </c>
      <c r="L1980" s="68">
        <v>11</v>
      </c>
    </row>
    <row r="1981" spans="1:12" x14ac:dyDescent="0.25">
      <c r="A1981" s="53" t="str">
        <f t="shared" si="241"/>
        <v>2022DecVietnamese Dong</v>
      </c>
      <c r="B1981" s="57">
        <f t="shared" si="242"/>
        <v>0</v>
      </c>
      <c r="C1981" s="57">
        <f t="shared" si="243"/>
        <v>0</v>
      </c>
      <c r="D1981" s="57">
        <f t="shared" si="244"/>
        <v>0</v>
      </c>
      <c r="E1981" s="57">
        <f t="shared" si="245"/>
        <v>0</v>
      </c>
      <c r="F1981" s="57">
        <f t="shared" si="246"/>
        <v>0</v>
      </c>
      <c r="G1981" s="57">
        <f t="shared" si="247"/>
        <v>0</v>
      </c>
      <c r="H1981" s="68">
        <v>2022</v>
      </c>
      <c r="I1981" s="68" t="s">
        <v>11</v>
      </c>
      <c r="J1981" s="68" t="s">
        <v>80</v>
      </c>
      <c r="K1981" s="68">
        <v>5.7039999999999996E-5</v>
      </c>
      <c r="L1981" s="68">
        <v>12</v>
      </c>
    </row>
    <row r="1982" spans="1:12" x14ac:dyDescent="0.25">
      <c r="A1982" s="53" t="str">
        <f t="shared" si="241"/>
        <v>2023JanVietnamese Dong</v>
      </c>
      <c r="B1982" s="57">
        <f t="shared" si="242"/>
        <v>0</v>
      </c>
      <c r="C1982" s="57">
        <f t="shared" si="243"/>
        <v>0</v>
      </c>
      <c r="D1982" s="57">
        <f t="shared" si="244"/>
        <v>0</v>
      </c>
      <c r="E1982" s="57">
        <f t="shared" si="245"/>
        <v>0</v>
      </c>
      <c r="F1982" s="57">
        <f t="shared" si="246"/>
        <v>0</v>
      </c>
      <c r="G1982" s="57">
        <f t="shared" si="247"/>
        <v>0</v>
      </c>
      <c r="H1982" s="68">
        <v>2023</v>
      </c>
      <c r="I1982" s="68" t="s">
        <v>8</v>
      </c>
      <c r="J1982" s="68" t="s">
        <v>80</v>
      </c>
      <c r="K1982" s="68">
        <v>5.605E-5</v>
      </c>
      <c r="L1982" s="68">
        <v>1</v>
      </c>
    </row>
    <row r="1983" spans="1:12" x14ac:dyDescent="0.25">
      <c r="A1983" s="53" t="str">
        <f t="shared" si="241"/>
        <v>2023FebVietnamese Dong</v>
      </c>
      <c r="B1983" s="57">
        <f t="shared" si="242"/>
        <v>0</v>
      </c>
      <c r="C1983" s="57">
        <f t="shared" si="243"/>
        <v>0</v>
      </c>
      <c r="D1983" s="57">
        <f t="shared" si="244"/>
        <v>0</v>
      </c>
      <c r="E1983" s="57">
        <f t="shared" si="245"/>
        <v>0</v>
      </c>
      <c r="F1983" s="57">
        <f t="shared" si="246"/>
        <v>0</v>
      </c>
      <c r="G1983" s="57">
        <f t="shared" si="247"/>
        <v>0</v>
      </c>
      <c r="H1983" s="68">
        <v>2023</v>
      </c>
      <c r="I1983" s="68" t="s">
        <v>36</v>
      </c>
      <c r="J1983" s="68" t="s">
        <v>80</v>
      </c>
      <c r="K1983" s="68">
        <v>5.6680000000000006E-5</v>
      </c>
      <c r="L1983" s="68">
        <v>2</v>
      </c>
    </row>
    <row r="1984" spans="1:12" x14ac:dyDescent="0.25">
      <c r="A1984" s="53" t="str">
        <f t="shared" si="241"/>
        <v>2023MarVietnamese Dong</v>
      </c>
      <c r="B1984" s="57">
        <f t="shared" si="242"/>
        <v>0</v>
      </c>
      <c r="C1984" s="57">
        <f t="shared" si="243"/>
        <v>0</v>
      </c>
      <c r="D1984" s="57">
        <f t="shared" si="244"/>
        <v>0</v>
      </c>
      <c r="E1984" s="57">
        <f t="shared" si="245"/>
        <v>0</v>
      </c>
      <c r="F1984" s="57">
        <f t="shared" si="246"/>
        <v>0</v>
      </c>
      <c r="G1984" s="57">
        <f t="shared" si="247"/>
        <v>0</v>
      </c>
      <c r="H1984" s="68">
        <v>2023</v>
      </c>
      <c r="I1984" s="68" t="s">
        <v>40</v>
      </c>
      <c r="J1984" s="68" t="s">
        <v>80</v>
      </c>
      <c r="K1984" s="68">
        <v>5.6439999999999995E-5</v>
      </c>
      <c r="L1984" s="68">
        <v>3</v>
      </c>
    </row>
    <row r="1985" spans="1:12" x14ac:dyDescent="0.25">
      <c r="A1985" s="53" t="str">
        <f t="shared" si="241"/>
        <v>2023AprVietnamese Dong</v>
      </c>
      <c r="B1985" s="57">
        <f t="shared" si="242"/>
        <v>0</v>
      </c>
      <c r="C1985" s="57">
        <f t="shared" si="243"/>
        <v>0</v>
      </c>
      <c r="D1985" s="57">
        <f t="shared" si="244"/>
        <v>0</v>
      </c>
      <c r="E1985" s="57">
        <f t="shared" si="245"/>
        <v>0</v>
      </c>
      <c r="F1985" s="57">
        <f t="shared" si="246"/>
        <v>0</v>
      </c>
      <c r="G1985" s="57">
        <f t="shared" si="247"/>
        <v>0</v>
      </c>
      <c r="H1985" s="68">
        <v>2023</v>
      </c>
      <c r="I1985" s="68" t="s">
        <v>44</v>
      </c>
      <c r="J1985" s="68" t="s">
        <v>80</v>
      </c>
      <c r="K1985" s="68">
        <v>5.6870000000000003E-5</v>
      </c>
      <c r="L1985" s="68">
        <v>4</v>
      </c>
    </row>
    <row r="1986" spans="1:12" x14ac:dyDescent="0.25">
      <c r="A1986" s="53" t="str">
        <f t="shared" si="241"/>
        <v>2023MayVietnamese Dong</v>
      </c>
      <c r="B1986" s="57">
        <f t="shared" si="242"/>
        <v>0</v>
      </c>
      <c r="C1986" s="57">
        <f t="shared" si="243"/>
        <v>0</v>
      </c>
      <c r="D1986" s="57">
        <f t="shared" si="244"/>
        <v>0</v>
      </c>
      <c r="E1986" s="57">
        <f t="shared" si="245"/>
        <v>0</v>
      </c>
      <c r="F1986" s="57">
        <f t="shared" si="246"/>
        <v>0</v>
      </c>
      <c r="G1986" s="57">
        <f t="shared" si="247"/>
        <v>0</v>
      </c>
      <c r="H1986" s="68">
        <v>2023</v>
      </c>
      <c r="I1986" s="68" t="s">
        <v>48</v>
      </c>
      <c r="J1986" s="68" t="s">
        <v>80</v>
      </c>
      <c r="K1986" s="68">
        <v>5.7630000000000002E-5</v>
      </c>
      <c r="L1986" s="68">
        <v>5</v>
      </c>
    </row>
    <row r="1987" spans="1:12" x14ac:dyDescent="0.25">
      <c r="A1987" s="53" t="str">
        <f t="shared" si="241"/>
        <v>2023JunVietnamese Dong</v>
      </c>
      <c r="B1987" s="57">
        <f t="shared" si="242"/>
        <v>0</v>
      </c>
      <c r="C1987" s="57">
        <f t="shared" si="243"/>
        <v>0</v>
      </c>
      <c r="D1987" s="57">
        <f t="shared" si="244"/>
        <v>0</v>
      </c>
      <c r="E1987" s="57">
        <f t="shared" si="245"/>
        <v>0</v>
      </c>
      <c r="F1987" s="57">
        <f t="shared" si="246"/>
        <v>0</v>
      </c>
      <c r="G1987" s="57">
        <f t="shared" si="247"/>
        <v>0</v>
      </c>
      <c r="H1987" s="68">
        <v>2023</v>
      </c>
      <c r="I1987" s="68" t="s">
        <v>52</v>
      </c>
      <c r="J1987" s="68" t="s">
        <v>80</v>
      </c>
      <c r="K1987" s="68">
        <v>5.7479999999999999E-5</v>
      </c>
      <c r="L1987" s="68">
        <v>6</v>
      </c>
    </row>
    <row r="1988" spans="1:12" x14ac:dyDescent="0.25">
      <c r="A1988" s="53" t="str">
        <f t="shared" si="241"/>
        <v>2023JulVietnamese Dong</v>
      </c>
      <c r="B1988" s="57">
        <f t="shared" si="242"/>
        <v>0</v>
      </c>
      <c r="C1988" s="57">
        <f t="shared" si="243"/>
        <v>0</v>
      </c>
      <c r="D1988" s="57">
        <f t="shared" si="244"/>
        <v>0</v>
      </c>
      <c r="E1988" s="57">
        <f t="shared" si="245"/>
        <v>0</v>
      </c>
      <c r="F1988" s="57">
        <f t="shared" si="246"/>
        <v>0</v>
      </c>
      <c r="G1988" s="57">
        <f t="shared" si="247"/>
        <v>0</v>
      </c>
      <c r="H1988" s="68">
        <v>2023</v>
      </c>
      <c r="I1988" s="68" t="s">
        <v>56</v>
      </c>
      <c r="J1988" s="68" t="s">
        <v>80</v>
      </c>
      <c r="K1988" s="68">
        <v>5.622E-5</v>
      </c>
      <c r="L1988" s="68">
        <v>7</v>
      </c>
    </row>
    <row r="1989" spans="1:12" x14ac:dyDescent="0.25">
      <c r="A1989" s="53" t="str">
        <f t="shared" si="241"/>
        <v>2023AugVietnamese Dong</v>
      </c>
      <c r="B1989" s="57">
        <f t="shared" si="242"/>
        <v>0</v>
      </c>
      <c r="C1989" s="57">
        <f t="shared" si="243"/>
        <v>0</v>
      </c>
      <c r="D1989" s="57">
        <f t="shared" si="244"/>
        <v>0</v>
      </c>
      <c r="E1989" s="57">
        <f t="shared" si="245"/>
        <v>0</v>
      </c>
      <c r="F1989" s="57">
        <f t="shared" si="246"/>
        <v>0</v>
      </c>
      <c r="G1989" s="57">
        <f t="shared" si="247"/>
        <v>0</v>
      </c>
      <c r="H1989" s="68">
        <v>2023</v>
      </c>
      <c r="I1989" s="68" t="s">
        <v>58</v>
      </c>
      <c r="J1989" s="68" t="s">
        <v>80</v>
      </c>
      <c r="K1989" s="68">
        <v>5.6119999999999998E-5</v>
      </c>
      <c r="L1989" s="68">
        <v>8</v>
      </c>
    </row>
    <row r="1990" spans="1:12" x14ac:dyDescent="0.25">
      <c r="A1990" s="53" t="str">
        <f t="shared" si="241"/>
        <v>2023SepVietnamese Dong</v>
      </c>
      <c r="B1990" s="57">
        <f t="shared" si="242"/>
        <v>0</v>
      </c>
      <c r="C1990" s="57">
        <f t="shared" si="243"/>
        <v>0</v>
      </c>
      <c r="D1990" s="57">
        <f t="shared" si="244"/>
        <v>0</v>
      </c>
      <c r="E1990" s="57">
        <f t="shared" si="245"/>
        <v>0</v>
      </c>
      <c r="F1990" s="57">
        <f t="shared" si="246"/>
        <v>0</v>
      </c>
      <c r="G1990" s="57">
        <f t="shared" si="247"/>
        <v>0</v>
      </c>
      <c r="H1990" s="68">
        <v>2023</v>
      </c>
      <c r="I1990" s="68" t="s">
        <v>60</v>
      </c>
      <c r="J1990" s="68" t="s">
        <v>80</v>
      </c>
      <c r="K1990" s="68">
        <v>5.6100000000000002E-5</v>
      </c>
      <c r="L1990" s="68">
        <v>9</v>
      </c>
    </row>
    <row r="1991" spans="1:12" x14ac:dyDescent="0.25">
      <c r="A1991" s="53" t="str">
        <f t="shared" si="241"/>
        <v>2023OctVietnamese Dong</v>
      </c>
      <c r="B1991" s="57">
        <f t="shared" si="242"/>
        <v>0</v>
      </c>
      <c r="C1991" s="57">
        <f t="shared" si="243"/>
        <v>0</v>
      </c>
      <c r="D1991" s="57">
        <f t="shared" si="244"/>
        <v>0</v>
      </c>
      <c r="E1991" s="57">
        <f t="shared" si="245"/>
        <v>0</v>
      </c>
      <c r="F1991" s="57">
        <f t="shared" si="246"/>
        <v>0</v>
      </c>
      <c r="G1991" s="57">
        <f t="shared" si="247"/>
        <v>0</v>
      </c>
      <c r="H1991" s="68">
        <v>2023</v>
      </c>
      <c r="I1991" s="68" t="s">
        <v>62</v>
      </c>
      <c r="J1991" s="68" t="s">
        <v>80</v>
      </c>
      <c r="K1991" s="68">
        <v>5.5640000000000003E-5</v>
      </c>
      <c r="L1991" s="68">
        <v>10</v>
      </c>
    </row>
    <row r="1992" spans="1:12" x14ac:dyDescent="0.25">
      <c r="A1992" s="53" t="str">
        <f t="shared" si="241"/>
        <v>2023NovVietnamese Dong</v>
      </c>
      <c r="B1992" s="57">
        <f t="shared" si="242"/>
        <v>0</v>
      </c>
      <c r="C1992" s="57">
        <f t="shared" si="243"/>
        <v>0</v>
      </c>
      <c r="D1992" s="57">
        <f t="shared" si="244"/>
        <v>0</v>
      </c>
      <c r="E1992" s="57">
        <f t="shared" si="245"/>
        <v>0</v>
      </c>
      <c r="F1992" s="57">
        <f t="shared" si="246"/>
        <v>0</v>
      </c>
      <c r="G1992" s="57">
        <f t="shared" si="247"/>
        <v>0</v>
      </c>
      <c r="H1992" s="68">
        <v>2023</v>
      </c>
      <c r="I1992" s="68" t="s">
        <v>65</v>
      </c>
      <c r="J1992" s="68" t="s">
        <v>80</v>
      </c>
      <c r="K1992" s="68">
        <v>5.4869999999999995E-5</v>
      </c>
      <c r="L1992" s="68">
        <v>11</v>
      </c>
    </row>
    <row r="1993" spans="1:12" x14ac:dyDescent="0.25">
      <c r="A1993" s="53" t="str">
        <f t="shared" si="241"/>
        <v>2023DecVietnamese Dong</v>
      </c>
      <c r="B1993" s="57">
        <f t="shared" si="242"/>
        <v>0</v>
      </c>
      <c r="C1993" s="57">
        <f t="shared" si="243"/>
        <v>0</v>
      </c>
      <c r="D1993" s="57">
        <f t="shared" si="244"/>
        <v>0</v>
      </c>
      <c r="E1993" s="57">
        <f t="shared" si="245"/>
        <v>0</v>
      </c>
      <c r="F1993" s="57">
        <f t="shared" si="246"/>
        <v>0</v>
      </c>
      <c r="G1993" s="57">
        <f t="shared" si="247"/>
        <v>0</v>
      </c>
      <c r="H1993" s="68">
        <v>2023</v>
      </c>
      <c r="I1993" s="68" t="s">
        <v>11</v>
      </c>
      <c r="J1993" s="68" t="s">
        <v>80</v>
      </c>
      <c r="K1993" s="68">
        <v>5.431E-5</v>
      </c>
      <c r="L1993" s="68">
        <v>12</v>
      </c>
    </row>
    <row r="1994" spans="1:12" x14ac:dyDescent="0.25">
      <c r="A1994" s="53" t="str">
        <f t="shared" si="241"/>
        <v>2024JanVietnamese Dong</v>
      </c>
      <c r="B1994" s="57">
        <f t="shared" si="242"/>
        <v>0</v>
      </c>
      <c r="C1994" s="57">
        <f t="shared" si="243"/>
        <v>0</v>
      </c>
      <c r="D1994" s="57">
        <f t="shared" si="244"/>
        <v>0</v>
      </c>
      <c r="E1994" s="57">
        <f t="shared" si="245"/>
        <v>0</v>
      </c>
      <c r="F1994" s="57">
        <f t="shared" si="246"/>
        <v>0</v>
      </c>
      <c r="G1994" s="57">
        <f t="shared" si="247"/>
        <v>0</v>
      </c>
      <c r="H1994" s="68">
        <v>2024</v>
      </c>
      <c r="I1994" s="68" t="s">
        <v>8</v>
      </c>
      <c r="J1994" s="68" t="s">
        <v>80</v>
      </c>
      <c r="K1994" s="68">
        <v>5.4910000000000001E-5</v>
      </c>
      <c r="L1994" s="68">
        <v>1</v>
      </c>
    </row>
    <row r="1995" spans="1:12" x14ac:dyDescent="0.25">
      <c r="A1995" s="53" t="str">
        <f t="shared" si="241"/>
        <v>2024FebVietnamese Dong</v>
      </c>
      <c r="B1995" s="57">
        <f t="shared" si="242"/>
        <v>0</v>
      </c>
      <c r="C1995" s="57">
        <f t="shared" si="243"/>
        <v>0</v>
      </c>
      <c r="D1995" s="57">
        <f t="shared" si="244"/>
        <v>0</v>
      </c>
      <c r="E1995" s="57">
        <f t="shared" si="245"/>
        <v>0</v>
      </c>
      <c r="F1995" s="57">
        <f t="shared" si="246"/>
        <v>0</v>
      </c>
      <c r="G1995" s="57">
        <f t="shared" si="247"/>
        <v>0</v>
      </c>
      <c r="H1995" s="68">
        <v>2024</v>
      </c>
      <c r="I1995" s="68" t="s">
        <v>36</v>
      </c>
      <c r="J1995" s="68" t="s">
        <v>80</v>
      </c>
      <c r="K1995" s="68">
        <v>5.4549999999999998E-5</v>
      </c>
      <c r="L1995" s="68">
        <v>2</v>
      </c>
    </row>
    <row r="1996" spans="1:12" x14ac:dyDescent="0.25">
      <c r="A1996" s="53" t="str">
        <f t="shared" si="241"/>
        <v>2024MarVietnamese Dong</v>
      </c>
      <c r="B1996" s="57">
        <f t="shared" si="242"/>
        <v>0</v>
      </c>
      <c r="C1996" s="57">
        <f t="shared" si="243"/>
        <v>0</v>
      </c>
      <c r="D1996" s="57">
        <f t="shared" si="244"/>
        <v>0</v>
      </c>
      <c r="E1996" s="57">
        <f t="shared" si="245"/>
        <v>0</v>
      </c>
      <c r="F1996" s="57">
        <f t="shared" si="246"/>
        <v>0</v>
      </c>
      <c r="G1996" s="57">
        <f t="shared" si="247"/>
        <v>0</v>
      </c>
      <c r="H1996" s="68">
        <v>2024</v>
      </c>
      <c r="I1996" s="68" t="s">
        <v>40</v>
      </c>
      <c r="J1996" s="68" t="s">
        <v>80</v>
      </c>
      <c r="K1996" s="68">
        <v>5.431E-5</v>
      </c>
      <c r="L1996" s="68">
        <v>3</v>
      </c>
    </row>
    <row r="1997" spans="1:12" x14ac:dyDescent="0.25">
      <c r="A1997" s="53" t="str">
        <f t="shared" si="241"/>
        <v>2024AprVietnamese Dong</v>
      </c>
      <c r="B1997" s="57">
        <f t="shared" si="242"/>
        <v>0</v>
      </c>
      <c r="C1997" s="57">
        <f t="shared" si="243"/>
        <v>0</v>
      </c>
      <c r="D1997" s="57">
        <f t="shared" si="244"/>
        <v>0</v>
      </c>
      <c r="E1997" s="57">
        <f t="shared" si="245"/>
        <v>0</v>
      </c>
      <c r="F1997" s="57">
        <f t="shared" si="246"/>
        <v>0</v>
      </c>
      <c r="G1997" s="57">
        <f t="shared" si="247"/>
        <v>0</v>
      </c>
      <c r="H1997" s="68">
        <v>2024</v>
      </c>
      <c r="I1997" s="68" t="s">
        <v>44</v>
      </c>
      <c r="J1997" s="68" t="s">
        <v>80</v>
      </c>
      <c r="K1997" s="68">
        <v>5.3699999999999997E-5</v>
      </c>
      <c r="L1997" s="68">
        <v>4</v>
      </c>
    </row>
    <row r="1998" spans="1:12" x14ac:dyDescent="0.25">
      <c r="A1998" s="53" t="str">
        <f t="shared" si="241"/>
        <v>2024MayVietnamese Dong</v>
      </c>
      <c r="B1998" s="57">
        <f t="shared" si="242"/>
        <v>0</v>
      </c>
      <c r="C1998" s="57">
        <f t="shared" si="243"/>
        <v>0</v>
      </c>
      <c r="D1998" s="57">
        <f t="shared" si="244"/>
        <v>0</v>
      </c>
      <c r="E1998" s="57">
        <f t="shared" si="245"/>
        <v>0</v>
      </c>
      <c r="F1998" s="57">
        <f t="shared" si="246"/>
        <v>0</v>
      </c>
      <c r="G1998" s="57">
        <f t="shared" si="247"/>
        <v>0</v>
      </c>
      <c r="H1998" s="68">
        <v>2024</v>
      </c>
      <c r="I1998" s="68" t="s">
        <v>48</v>
      </c>
      <c r="J1998" s="68" t="s">
        <v>80</v>
      </c>
      <c r="K1998" s="68">
        <v>5.3059999999999997E-5</v>
      </c>
      <c r="L1998" s="68">
        <v>5</v>
      </c>
    </row>
    <row r="1999" spans="1:12" x14ac:dyDescent="0.25">
      <c r="A1999" s="53" t="str">
        <f t="shared" si="241"/>
        <v>2024JunVietnamese Dong</v>
      </c>
      <c r="B1999" s="57">
        <f t="shared" si="242"/>
        <v>0</v>
      </c>
      <c r="C1999" s="57">
        <f t="shared" si="243"/>
        <v>0</v>
      </c>
      <c r="D1999" s="57">
        <f t="shared" si="244"/>
        <v>0</v>
      </c>
      <c r="E1999" s="57">
        <f t="shared" si="245"/>
        <v>0</v>
      </c>
      <c r="F1999" s="57">
        <f t="shared" si="246"/>
        <v>0</v>
      </c>
      <c r="G1999" s="57">
        <f t="shared" si="247"/>
        <v>0</v>
      </c>
      <c r="H1999" s="68">
        <v>2024</v>
      </c>
      <c r="I1999" s="68" t="s">
        <v>52</v>
      </c>
      <c r="J1999" s="68" t="s">
        <v>80</v>
      </c>
      <c r="K1999" s="68">
        <v>5.3390000000000002E-5</v>
      </c>
      <c r="L1999" s="68">
        <v>6</v>
      </c>
    </row>
    <row r="2000" spans="1:12" x14ac:dyDescent="0.25">
      <c r="A2000" s="53" t="str">
        <f t="shared" si="241"/>
        <v>2024JulVietnamese Dong</v>
      </c>
      <c r="B2000" s="57">
        <f t="shared" si="242"/>
        <v>0</v>
      </c>
      <c r="C2000" s="57">
        <f t="shared" si="243"/>
        <v>0</v>
      </c>
      <c r="D2000" s="57">
        <f t="shared" si="244"/>
        <v>0</v>
      </c>
      <c r="E2000" s="57">
        <f t="shared" si="245"/>
        <v>0</v>
      </c>
      <c r="F2000" s="57">
        <f t="shared" si="246"/>
        <v>0</v>
      </c>
      <c r="G2000" s="57">
        <f t="shared" si="247"/>
        <v>0</v>
      </c>
      <c r="H2000" s="68">
        <v>2024</v>
      </c>
      <c r="I2000" s="68" t="s">
        <v>56</v>
      </c>
      <c r="J2000" s="68" t="s">
        <v>80</v>
      </c>
      <c r="K2000" s="68">
        <v>5.3140000000000003E-5</v>
      </c>
      <c r="L2000" s="68">
        <v>7</v>
      </c>
    </row>
    <row r="2001" spans="1:12" x14ac:dyDescent="0.25">
      <c r="A2001" s="53" t="str">
        <f t="shared" si="241"/>
        <v>2024AugVietnamese Dong</v>
      </c>
      <c r="B2001" s="57">
        <f t="shared" si="242"/>
        <v>0</v>
      </c>
      <c r="C2001" s="57">
        <f t="shared" si="243"/>
        <v>0</v>
      </c>
      <c r="D2001" s="57">
        <f t="shared" si="244"/>
        <v>0</v>
      </c>
      <c r="E2001" s="57">
        <f t="shared" si="245"/>
        <v>0</v>
      </c>
      <c r="F2001" s="57">
        <f t="shared" si="246"/>
        <v>0</v>
      </c>
      <c r="G2001" s="57">
        <f t="shared" si="247"/>
        <v>0</v>
      </c>
      <c r="H2001" s="68">
        <v>2024</v>
      </c>
      <c r="I2001" s="68" t="s">
        <v>58</v>
      </c>
      <c r="J2001" s="68" t="s">
        <v>80</v>
      </c>
      <c r="K2001" s="68">
        <v>5.2370000000000002E-5</v>
      </c>
      <c r="L2001" s="68">
        <v>8</v>
      </c>
    </row>
    <row r="2002" spans="1:12" x14ac:dyDescent="0.25">
      <c r="A2002" s="53" t="str">
        <f t="shared" si="241"/>
        <v>2024SepVietnamese Dong</v>
      </c>
      <c r="B2002" s="57">
        <f t="shared" si="242"/>
        <v>0</v>
      </c>
      <c r="C2002" s="57">
        <f t="shared" si="243"/>
        <v>0</v>
      </c>
      <c r="D2002" s="57">
        <f t="shared" si="244"/>
        <v>0</v>
      </c>
      <c r="E2002" s="57">
        <f t="shared" si="245"/>
        <v>0</v>
      </c>
      <c r="F2002" s="57">
        <f t="shared" si="246"/>
        <v>0</v>
      </c>
      <c r="G2002" s="57">
        <f t="shared" si="247"/>
        <v>0</v>
      </c>
      <c r="H2002" s="68">
        <v>2024</v>
      </c>
      <c r="I2002" s="68" t="s">
        <v>60</v>
      </c>
      <c r="J2002" s="68" t="s">
        <v>80</v>
      </c>
      <c r="K2002" s="68">
        <v>5.2129999999999997E-5</v>
      </c>
      <c r="L2002" s="68">
        <v>9</v>
      </c>
    </row>
    <row r="2003" spans="1:12" x14ac:dyDescent="0.25">
      <c r="A2003" s="53" t="str">
        <f t="shared" si="241"/>
        <v>2024OctVietnamese Dong</v>
      </c>
      <c r="B2003" s="57">
        <f t="shared" si="242"/>
        <v>0</v>
      </c>
      <c r="C2003" s="57">
        <f t="shared" si="243"/>
        <v>0</v>
      </c>
      <c r="D2003" s="57">
        <f t="shared" si="244"/>
        <v>0</v>
      </c>
      <c r="E2003" s="57">
        <f t="shared" si="245"/>
        <v>0</v>
      </c>
      <c r="F2003" s="57">
        <f t="shared" si="246"/>
        <v>0</v>
      </c>
      <c r="G2003" s="57">
        <f t="shared" si="247"/>
        <v>0</v>
      </c>
      <c r="H2003" s="68">
        <v>2024</v>
      </c>
      <c r="I2003" s="68" t="s">
        <v>62</v>
      </c>
      <c r="J2003" s="68" t="s">
        <v>80</v>
      </c>
      <c r="K2003" s="68">
        <v>5.2310000000000006E-5</v>
      </c>
      <c r="L2003" s="68">
        <v>10</v>
      </c>
    </row>
    <row r="2004" spans="1:12" x14ac:dyDescent="0.25">
      <c r="A2004" s="53" t="str">
        <f t="shared" si="241"/>
        <v>2024NovVietnamese Dong</v>
      </c>
      <c r="B2004" s="57">
        <f t="shared" si="242"/>
        <v>0</v>
      </c>
      <c r="C2004" s="57">
        <f t="shared" si="243"/>
        <v>0</v>
      </c>
      <c r="D2004" s="57">
        <f t="shared" si="244"/>
        <v>0</v>
      </c>
      <c r="E2004" s="57">
        <f t="shared" si="245"/>
        <v>0</v>
      </c>
      <c r="F2004" s="57">
        <f t="shared" si="246"/>
        <v>0</v>
      </c>
      <c r="G2004" s="57">
        <f t="shared" si="247"/>
        <v>0</v>
      </c>
      <c r="H2004" s="68">
        <v>2024</v>
      </c>
      <c r="I2004" s="68" t="s">
        <v>65</v>
      </c>
      <c r="J2004" s="68" t="s">
        <v>80</v>
      </c>
      <c r="K2004" s="68">
        <v>5.2839999999999996E-5</v>
      </c>
      <c r="L2004" s="68">
        <v>11</v>
      </c>
    </row>
    <row r="2005" spans="1:12" x14ac:dyDescent="0.25">
      <c r="A2005" s="53" t="str">
        <f t="shared" si="241"/>
        <v>2024DecVietnamese Dong</v>
      </c>
      <c r="B2005" s="57">
        <f t="shared" si="242"/>
        <v>0</v>
      </c>
      <c r="C2005" s="57">
        <f t="shared" si="243"/>
        <v>0</v>
      </c>
      <c r="D2005" s="57">
        <f t="shared" si="244"/>
        <v>0</v>
      </c>
      <c r="E2005" s="57">
        <f t="shared" si="245"/>
        <v>0</v>
      </c>
      <c r="F2005" s="57">
        <f t="shared" si="246"/>
        <v>0</v>
      </c>
      <c r="G2005" s="57">
        <f t="shared" si="247"/>
        <v>0</v>
      </c>
      <c r="H2005" s="68">
        <v>2024</v>
      </c>
      <c r="I2005" s="68" t="s">
        <v>11</v>
      </c>
      <c r="J2005" s="68" t="s">
        <v>80</v>
      </c>
      <c r="K2005" s="68">
        <v>5.3350000000000003E-5</v>
      </c>
      <c r="L2005" s="68">
        <v>12</v>
      </c>
    </row>
    <row r="2006" spans="1:12" x14ac:dyDescent="0.25">
      <c r="A2006" s="53" t="str">
        <f t="shared" si="241"/>
        <v>2025JanVietnamese Dong</v>
      </c>
      <c r="B2006" s="57">
        <f t="shared" si="242"/>
        <v>0</v>
      </c>
      <c r="C2006" s="57">
        <f t="shared" si="243"/>
        <v>0</v>
      </c>
      <c r="D2006" s="57">
        <f t="shared" si="244"/>
        <v>0</v>
      </c>
      <c r="E2006" s="57">
        <f t="shared" si="245"/>
        <v>0</v>
      </c>
      <c r="F2006" s="57">
        <f t="shared" si="246"/>
        <v>0</v>
      </c>
      <c r="G2006" s="57">
        <f t="shared" si="247"/>
        <v>0</v>
      </c>
      <c r="H2006" s="68">
        <v>2025</v>
      </c>
      <c r="I2006" s="68" t="s">
        <v>8</v>
      </c>
      <c r="J2006" s="68" t="s">
        <v>80</v>
      </c>
      <c r="K2006" s="68">
        <v>5.4039999999999998E-5</v>
      </c>
      <c r="L2006" s="68">
        <v>1</v>
      </c>
    </row>
    <row r="2007" spans="1:12" x14ac:dyDescent="0.25">
      <c r="A2007" s="53" t="str">
        <f t="shared" si="241"/>
        <v>2025FebVietnamese Dong</v>
      </c>
      <c r="B2007" s="57">
        <f t="shared" si="242"/>
        <v>0</v>
      </c>
      <c r="C2007" s="57">
        <f t="shared" si="243"/>
        <v>0</v>
      </c>
      <c r="D2007" s="57">
        <f t="shared" si="244"/>
        <v>0</v>
      </c>
      <c r="E2007" s="57">
        <f t="shared" si="245"/>
        <v>0</v>
      </c>
      <c r="F2007" s="57">
        <f t="shared" si="246"/>
        <v>0</v>
      </c>
      <c r="G2007" s="57">
        <f t="shared" si="247"/>
        <v>0</v>
      </c>
      <c r="H2007" s="68">
        <v>2025</v>
      </c>
      <c r="I2007" s="68" t="s">
        <v>36</v>
      </c>
      <c r="J2007" s="68" t="s">
        <v>80</v>
      </c>
      <c r="K2007" s="68">
        <v>5.2790000000000001E-5</v>
      </c>
      <c r="L2007" s="68">
        <v>2</v>
      </c>
    </row>
    <row r="2008" spans="1:12" x14ac:dyDescent="0.25">
      <c r="A2008" s="53" t="str">
        <f t="shared" si="241"/>
        <v>2025MarVietnamese Dong</v>
      </c>
      <c r="B2008" s="57">
        <f t="shared" si="242"/>
        <v>0</v>
      </c>
      <c r="C2008" s="57">
        <f t="shared" si="243"/>
        <v>0</v>
      </c>
      <c r="D2008" s="57">
        <f t="shared" si="244"/>
        <v>0</v>
      </c>
      <c r="E2008" s="57">
        <f t="shared" si="245"/>
        <v>0</v>
      </c>
      <c r="F2008" s="57">
        <f t="shared" si="246"/>
        <v>0</v>
      </c>
      <c r="G2008" s="57">
        <f t="shared" si="247"/>
        <v>0</v>
      </c>
      <c r="H2008" s="68">
        <v>2025</v>
      </c>
      <c r="I2008" s="68" t="s">
        <v>40</v>
      </c>
      <c r="J2008" s="68" t="s">
        <v>80</v>
      </c>
      <c r="K2008" s="68">
        <v>5.24E-5</v>
      </c>
      <c r="L2008" s="68">
        <v>3</v>
      </c>
    </row>
    <row r="2009" spans="1:12" x14ac:dyDescent="0.25">
      <c r="A2009" s="53" t="str">
        <f t="shared" si="241"/>
        <v>2025AprVietnamese Dong</v>
      </c>
      <c r="B2009" s="57">
        <f t="shared" si="242"/>
        <v>0</v>
      </c>
      <c r="C2009" s="57">
        <f t="shared" si="243"/>
        <v>0</v>
      </c>
      <c r="D2009" s="57">
        <f t="shared" si="244"/>
        <v>0</v>
      </c>
      <c r="E2009" s="57">
        <f t="shared" si="245"/>
        <v>0</v>
      </c>
      <c r="F2009" s="57">
        <f t="shared" si="246"/>
        <v>0</v>
      </c>
      <c r="G2009" s="57">
        <f t="shared" si="247"/>
        <v>0</v>
      </c>
      <c r="H2009" s="68">
        <v>2025</v>
      </c>
      <c r="I2009" s="68" t="s">
        <v>44</v>
      </c>
      <c r="J2009" s="68" t="s">
        <v>80</v>
      </c>
      <c r="K2009" s="68">
        <v>5.0280000000000006E-5</v>
      </c>
      <c r="L2009" s="68">
        <v>4</v>
      </c>
    </row>
    <row r="2010" spans="1:12" x14ac:dyDescent="0.25">
      <c r="A2010" s="53" t="str">
        <f t="shared" si="241"/>
        <v>2025MayVietnamese Dong</v>
      </c>
      <c r="B2010" s="57">
        <f t="shared" si="242"/>
        <v>0</v>
      </c>
      <c r="C2010" s="57">
        <f t="shared" si="243"/>
        <v>0</v>
      </c>
      <c r="D2010" s="57">
        <f t="shared" si="244"/>
        <v>0</v>
      </c>
      <c r="E2010" s="57">
        <f t="shared" si="245"/>
        <v>0</v>
      </c>
      <c r="F2010" s="57">
        <f t="shared" si="246"/>
        <v>0</v>
      </c>
      <c r="G2010" s="57">
        <f t="shared" si="247"/>
        <v>0</v>
      </c>
      <c r="H2010" s="68">
        <v>2025</v>
      </c>
      <c r="I2010" s="68" t="s">
        <v>48</v>
      </c>
      <c r="J2010" s="68" t="s">
        <v>80</v>
      </c>
      <c r="K2010" s="68">
        <v>4.9560000000000007E-5</v>
      </c>
      <c r="L2010" s="68">
        <v>5</v>
      </c>
    </row>
    <row r="2011" spans="1:12" x14ac:dyDescent="0.25">
      <c r="A2011" s="53" t="str">
        <f t="shared" si="241"/>
        <v>2025JunVietnamese Dong</v>
      </c>
      <c r="B2011" s="57">
        <f t="shared" si="242"/>
        <v>0</v>
      </c>
      <c r="C2011" s="57">
        <f t="shared" si="243"/>
        <v>0</v>
      </c>
      <c r="D2011" s="57">
        <f t="shared" si="244"/>
        <v>0</v>
      </c>
      <c r="E2011" s="57">
        <f t="shared" si="245"/>
        <v>0</v>
      </c>
      <c r="F2011" s="57">
        <f t="shared" si="246"/>
        <v>0</v>
      </c>
      <c r="G2011" s="57">
        <f t="shared" si="247"/>
        <v>0</v>
      </c>
      <c r="H2011" s="68">
        <v>2025</v>
      </c>
      <c r="I2011" s="68" t="s">
        <v>52</v>
      </c>
      <c r="J2011" s="68" t="s">
        <v>80</v>
      </c>
      <c r="K2011" s="68">
        <v>4.8900000000000003E-5</v>
      </c>
      <c r="L2011" s="68">
        <v>6</v>
      </c>
    </row>
    <row r="2012" spans="1:12" x14ac:dyDescent="0.25">
      <c r="A2012" s="53" t="str">
        <f t="shared" si="241"/>
        <v>2025JulVietnamese Dong</v>
      </c>
      <c r="B2012" s="57">
        <f t="shared" si="242"/>
        <v>0</v>
      </c>
      <c r="C2012" s="57">
        <f t="shared" si="243"/>
        <v>0</v>
      </c>
      <c r="D2012" s="57">
        <f t="shared" si="244"/>
        <v>0</v>
      </c>
      <c r="E2012" s="57">
        <f t="shared" si="245"/>
        <v>0</v>
      </c>
      <c r="F2012" s="57">
        <f t="shared" si="246"/>
        <v>0</v>
      </c>
      <c r="G2012" s="57">
        <f t="shared" si="247"/>
        <v>0</v>
      </c>
      <c r="H2012" s="68">
        <v>2025</v>
      </c>
      <c r="I2012" s="68" t="s">
        <v>56</v>
      </c>
      <c r="J2012" s="68" t="s">
        <v>80</v>
      </c>
      <c r="K2012" s="68">
        <v>4.9410000000000003E-5</v>
      </c>
      <c r="L2012" s="68">
        <v>7</v>
      </c>
    </row>
    <row r="2013" spans="1:12" x14ac:dyDescent="0.25">
      <c r="A2013" s="53" t="str">
        <f t="shared" si="241"/>
        <v>2025AugVietnamese Dong</v>
      </c>
      <c r="B2013" s="57">
        <f t="shared" si="242"/>
        <v>0</v>
      </c>
      <c r="C2013" s="57">
        <f t="shared" si="243"/>
        <v>0</v>
      </c>
      <c r="D2013" s="57">
        <f t="shared" si="244"/>
        <v>0</v>
      </c>
      <c r="E2013" s="57">
        <f t="shared" si="245"/>
        <v>0</v>
      </c>
      <c r="F2013" s="57">
        <f t="shared" si="246"/>
        <v>0</v>
      </c>
      <c r="G2013" s="57">
        <f t="shared" si="247"/>
        <v>0</v>
      </c>
      <c r="H2013" s="68">
        <v>2025</v>
      </c>
      <c r="I2013" s="68" t="s">
        <v>58</v>
      </c>
      <c r="J2013" s="68" t="s">
        <v>80</v>
      </c>
      <c r="K2013" s="68">
        <v>4.8680000000000001E-5</v>
      </c>
      <c r="L2013" s="68">
        <v>8</v>
      </c>
    </row>
    <row r="2014" spans="1:12" x14ac:dyDescent="0.25">
      <c r="A2014" s="53" t="str">
        <f t="shared" si="241"/>
        <v>2025SepVietnamese Dong</v>
      </c>
      <c r="B2014" s="57">
        <f t="shared" si="242"/>
        <v>0</v>
      </c>
      <c r="C2014" s="57">
        <f t="shared" si="243"/>
        <v>0</v>
      </c>
      <c r="D2014" s="57">
        <f t="shared" si="244"/>
        <v>0</v>
      </c>
      <c r="E2014" s="57">
        <f t="shared" si="245"/>
        <v>0</v>
      </c>
      <c r="F2014" s="57">
        <f t="shared" si="246"/>
        <v>0</v>
      </c>
      <c r="G2014" s="57">
        <f t="shared" si="247"/>
        <v>0</v>
      </c>
      <c r="H2014" s="68">
        <v>2025</v>
      </c>
      <c r="I2014" s="68" t="s">
        <v>60</v>
      </c>
      <c r="J2014" s="68" t="s">
        <v>80</v>
      </c>
      <c r="K2014" s="68">
        <v>4.8869999999999998E-5</v>
      </c>
      <c r="L2014" s="68">
        <v>9</v>
      </c>
    </row>
    <row r="2015" spans="1:12" x14ac:dyDescent="0.25">
      <c r="A2015" s="53" t="str">
        <f t="shared" si="241"/>
        <v>2025OctVietnamese Dong</v>
      </c>
      <c r="B2015" s="57">
        <f t="shared" si="242"/>
        <v>0</v>
      </c>
      <c r="C2015" s="57">
        <f t="shared" si="243"/>
        <v>0</v>
      </c>
      <c r="D2015" s="57">
        <f t="shared" si="244"/>
        <v>0</v>
      </c>
      <c r="E2015" s="57">
        <f t="shared" si="245"/>
        <v>0</v>
      </c>
      <c r="F2015" s="57">
        <f t="shared" si="246"/>
        <v>0</v>
      </c>
      <c r="G2015" s="57">
        <f t="shared" si="247"/>
        <v>0</v>
      </c>
      <c r="H2015" s="68">
        <v>2025</v>
      </c>
      <c r="I2015" s="68" t="s">
        <v>62</v>
      </c>
      <c r="J2015" s="68" t="s">
        <v>80</v>
      </c>
      <c r="K2015" s="68">
        <v>4.9420000000000005E-5</v>
      </c>
      <c r="L2015" s="68">
        <v>10</v>
      </c>
    </row>
    <row r="2016" spans="1:12" x14ac:dyDescent="0.25">
      <c r="A2016" s="53" t="str">
        <f t="shared" si="241"/>
        <v>2025NovVietnamese Dong</v>
      </c>
      <c r="B2016" s="57">
        <f t="shared" si="242"/>
        <v>0</v>
      </c>
      <c r="C2016" s="57">
        <f t="shared" si="243"/>
        <v>0</v>
      </c>
      <c r="D2016" s="57">
        <f t="shared" si="244"/>
        <v>0</v>
      </c>
      <c r="E2016" s="57">
        <f t="shared" si="245"/>
        <v>0</v>
      </c>
      <c r="F2016" s="57">
        <f t="shared" si="246"/>
        <v>0</v>
      </c>
      <c r="G2016" s="57">
        <f t="shared" si="247"/>
        <v>0</v>
      </c>
      <c r="H2016" s="68">
        <v>2025</v>
      </c>
      <c r="I2016" s="68" t="s">
        <v>65</v>
      </c>
      <c r="J2016" s="68" t="s">
        <v>80</v>
      </c>
      <c r="K2016" s="68">
        <v>4.9160000000000004E-5</v>
      </c>
      <c r="L2016" s="68">
        <v>11</v>
      </c>
    </row>
    <row r="2017" spans="1:12" x14ac:dyDescent="0.25">
      <c r="A2017" s="53" t="str">
        <f t="shared" si="241"/>
        <v>2025DecVietnamese Dong</v>
      </c>
      <c r="B2017" s="57">
        <f t="shared" si="242"/>
        <v>0</v>
      </c>
      <c r="C2017" s="57">
        <f t="shared" si="243"/>
        <v>0</v>
      </c>
      <c r="D2017" s="57">
        <f t="shared" si="244"/>
        <v>0</v>
      </c>
      <c r="E2017" s="57">
        <f t="shared" si="245"/>
        <v>0</v>
      </c>
      <c r="F2017" s="57">
        <f t="shared" si="246"/>
        <v>0</v>
      </c>
      <c r="G2017" s="57">
        <f t="shared" si="247"/>
        <v>0</v>
      </c>
      <c r="H2017" s="68">
        <v>2025</v>
      </c>
      <c r="I2017" s="68" t="s">
        <v>11</v>
      </c>
      <c r="J2017" s="68" t="s">
        <v>80</v>
      </c>
      <c r="K2017" s="68">
        <v>4.8820000000000004E-5</v>
      </c>
      <c r="L2017" s="68">
        <v>12</v>
      </c>
    </row>
  </sheetData>
  <sortState xmlns:xlrd2="http://schemas.microsoft.com/office/spreadsheetml/2017/richdata2" ref="H2:L1723">
    <sortCondition ref="J2:J1723"/>
    <sortCondition ref="H2:H1723"/>
    <sortCondition ref="L2:L1723"/>
  </sortState>
  <dataValidations count="1">
    <dataValidation type="list" allowBlank="1" showInputMessage="1" showErrorMessage="1" sqref="N2:N6" xr:uid="{3A9B8E34-96A5-4BEE-BE45-91B028FB3300}">
      <formula1>$T$2:$T$22</formula1>
    </dataValidation>
  </dataValidations>
  <hyperlinks>
    <hyperlink ref="AD5" location="Data2!A1:G1" display="4. Copy and paste formulas in columns A to G of this tab to the last applicable row." xr:uid="{05CAB84C-5839-43FD-93F5-DDBD1153B797}"/>
    <hyperlink ref="AD2" location="Data1!AG1:AK1" display="1. Copy the sorted monthly data from MAS Exchange Rates file (at columns AG to AK in &quot;Data 1&quot;)" xr:uid="{50D54A9C-F6AB-44EB-A6EB-1456CA3E3927}"/>
    <hyperlink ref="AD3" location="Data2!H1:L1" display="2. Paste the monthly rates from &quot;Data 1&quot; to last row of columns H to L in this tab" xr:uid="{21F0AEB8-017E-4192-A7AE-4D0D651DAED2}"/>
    <hyperlink ref="AD4" location="Data2!H1:L1" display="3. Check to ensure data in columns H to L is sorted by &quot;J.Currency&quot;, &quot;H.FY&quot; and &quot;L.MTH&quot; in ascending order.." xr:uid="{7E92944D-B2FE-4EF9-867B-3122C897BD4D}"/>
    <hyperlink ref="AD7" location="'Foreign Currency Exchange Rate'!D14:E16" display="6. Maintain the dropdown list for &quot;2. Financial Year Starting&quot; and &quot;4. Financial Year Ending&quot; at &quot;Foreign Currency Exchange Rate&quot; tab" xr:uid="{D2B0F4F3-6296-4932-994C-C52560B83082}"/>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EAC51C885090E4FB80AAC8D977A07C8" ma:contentTypeVersion="5" ma:contentTypeDescription="Create a new document." ma:contentTypeScope="" ma:versionID="295deecd2f17e24798fddd59577a6f66">
  <xsd:schema xmlns:xsd="http://www.w3.org/2001/XMLSchema" xmlns:xs="http://www.w3.org/2001/XMLSchema" xmlns:p="http://schemas.microsoft.com/office/2006/metadata/properties" xmlns:ns2="d164abd2-edab-469e-a339-4bf06f2087d4" targetNamespace="http://schemas.microsoft.com/office/2006/metadata/properties" ma:root="true" ma:fieldsID="13fec1a21b33b95a6819befa50fe2d6b" ns2:_="">
    <xsd:import namespace="d164abd2-edab-469e-a339-4bf06f2087d4"/>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64abd2-edab-469e-a339-4bf06f2087d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d164abd2-edab-469e-a339-4bf06f2087d4">
      <UserInfo>
        <DisplayName>LEE PUAY HOON</DisplayName>
        <AccountId>159</AccountId>
        <AccountType/>
      </UserInfo>
    </SharedWithUsers>
  </documentManagement>
</p:properties>
</file>

<file path=customXml/item4.xml><?xml version="1.0" encoding="utf-8"?>
<?mso-contentType ?>
<spe:Receivers xmlns:spe="http://schemas.microsoft.com/sharepoint/events"/>
</file>

<file path=customXml/itemProps1.xml><?xml version="1.0" encoding="utf-8"?>
<ds:datastoreItem xmlns:ds="http://schemas.openxmlformats.org/officeDocument/2006/customXml" ds:itemID="{93C52616-0EB5-49CF-8928-8E3F843936FF}">
  <ds:schemaRefs>
    <ds:schemaRef ds:uri="http://schemas.microsoft.com/sharepoint/v3/contenttype/forms"/>
  </ds:schemaRefs>
</ds:datastoreItem>
</file>

<file path=customXml/itemProps2.xml><?xml version="1.0" encoding="utf-8"?>
<ds:datastoreItem xmlns:ds="http://schemas.openxmlformats.org/officeDocument/2006/customXml" ds:itemID="{3F612C28-51FE-425C-AF80-019ABC2D92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64abd2-edab-469e-a339-4bf06f2087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1627C8-D512-44F8-B4A6-015641D4E887}">
  <ds:schemaRefs>
    <ds:schemaRef ds:uri="http://purl.org/dc/terms/"/>
    <ds:schemaRef ds:uri="http://schemas.microsoft.com/office/2006/metadata/properties"/>
    <ds:schemaRef ds:uri="http://purl.org/dc/elements/1.1/"/>
    <ds:schemaRef ds:uri="http://purl.org/dc/dcmitype/"/>
    <ds:schemaRef ds:uri="89089e28-2faa-418c-a708-981abf539d16"/>
    <ds:schemaRef ds:uri="http://schemas.microsoft.com/office/2006/documentManagement/types"/>
    <ds:schemaRef ds:uri="13387d86-52a8-4db0-bb22-1aa779ed0fdf"/>
    <ds:schemaRef ds:uri="http://www.w3.org/XML/1998/namespace"/>
    <ds:schemaRef ds:uri="http://schemas.microsoft.com/office/infopath/2007/PartnerControls"/>
    <ds:schemaRef ds:uri="http://schemas.openxmlformats.org/package/2006/metadata/core-properties"/>
    <ds:schemaRef ds:uri="d164abd2-edab-469e-a339-4bf06f2087d4"/>
  </ds:schemaRefs>
</ds:datastoreItem>
</file>

<file path=customXml/itemProps4.xml><?xml version="1.0" encoding="utf-8"?>
<ds:datastoreItem xmlns:ds="http://schemas.openxmlformats.org/officeDocument/2006/customXml" ds:itemID="{43ADB944-E5D8-42A3-A6F2-D71ACC61E787}">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Foreign Currency Exchange Rate</vt:lpstr>
      <vt:lpstr>Data1</vt:lpstr>
      <vt:lpstr>Data2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PUAY HOON LEE</dc:creator>
  <cp:keywords/>
  <dc:description/>
  <cp:lastModifiedBy>Su Fen GOO (IRAS)</cp:lastModifiedBy>
  <cp:revision/>
  <dcterms:created xsi:type="dcterms:W3CDTF">2018-10-08T03:03:12Z</dcterms:created>
  <dcterms:modified xsi:type="dcterms:W3CDTF">2026-01-19T02:28:38Z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0x0101004EAC51C885090E4FB80AAC8D977A07C8</vt:lpwstr>
  </property>
  <property fmtid="{D5CDD505-2E9C-101B-9397-08002B2CF9AE}" pid="3" name="Order">
    <vt:r8>1481100</vt:r8>
  </property>
  <property fmtid="{D5CDD505-2E9C-101B-9397-08002B2CF9AE}" pid="4" name="xd_ProgID">
    <vt:lpwstr/>
  </property>
  <property fmtid="{D5CDD505-2E9C-101B-9397-08002B2CF9AE}" pid="5" name="TemplateUrl">
    <vt:lpwstr/>
  </property>
  <property fmtid="{D5CDD505-2E9C-101B-9397-08002B2CF9AE}" pid="6" name="_CopySource">
    <vt:lpwstr>https://inex3.iras.gov.sg/sites/citydwellers/Div Lib/Operations/MAS Exchange Rates.xlsx</vt:lpwstr>
  </property>
  <property fmtid="{D5CDD505-2E9C-101B-9397-08002B2CF9AE}" pid="7" name="MSIP_Label_5434c4c7-833e-41e4-b0ab-cdb227a2f6f7_Enabled">
    <vt:lpwstr>true</vt:lpwstr>
  </property>
  <property fmtid="{D5CDD505-2E9C-101B-9397-08002B2CF9AE}" pid="8" name="MSIP_Label_5434c4c7-833e-41e4-b0ab-cdb227a2f6f7_SetDate">
    <vt:lpwstr>2026-02-02T07:20:30Z</vt:lpwstr>
  </property>
  <property fmtid="{D5CDD505-2E9C-101B-9397-08002B2CF9AE}" pid="9" name="MSIP_Label_5434c4c7-833e-41e4-b0ab-cdb227a2f6f7_Method">
    <vt:lpwstr>Privileged</vt:lpwstr>
  </property>
  <property fmtid="{D5CDD505-2E9C-101B-9397-08002B2CF9AE}" pid="10" name="MSIP_Label_5434c4c7-833e-41e4-b0ab-cdb227a2f6f7_Name">
    <vt:lpwstr>Official (Open)</vt:lpwstr>
  </property>
  <property fmtid="{D5CDD505-2E9C-101B-9397-08002B2CF9AE}" pid="11" name="MSIP_Label_5434c4c7-833e-41e4-b0ab-cdb227a2f6f7_SiteId">
    <vt:lpwstr>0b11c524-9a1c-4e1b-84cb-6336aefc2243</vt:lpwstr>
  </property>
  <property fmtid="{D5CDD505-2E9C-101B-9397-08002B2CF9AE}" pid="12" name="MSIP_Label_5434c4c7-833e-41e4-b0ab-cdb227a2f6f7_ActionId">
    <vt:lpwstr>428c5faa-462f-46c0-8a79-97edcde8c9df</vt:lpwstr>
  </property>
  <property fmtid="{D5CDD505-2E9C-101B-9397-08002B2CF9AE}" pid="13" name="MSIP_Label_5434c4c7-833e-41e4-b0ab-cdb227a2f6f7_ContentBits">
    <vt:lpwstr>0</vt:lpwstr>
  </property>
</Properties>
</file>