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INLOZTA\Downloads\"/>
    </mc:Choice>
  </mc:AlternateContent>
  <xr:revisionPtr revIDLastSave="0" documentId="13_ncr:1_{24B59885-FC0C-423C-83A2-ACF240C3D54F}" xr6:coauthVersionLast="47" xr6:coauthVersionMax="47" xr10:uidLastSave="{00000000-0000-0000-0000-000000000000}"/>
  <bookViews>
    <workbookView xWindow="-120" yWindow="-120" windowWidth="29040" windowHeight="15840" activeTab="2" xr2:uid="{00000000-000D-0000-FFFF-FFFF00000000}"/>
  </bookViews>
  <sheets>
    <sheet name="Important Notes" sheetId="1" r:id="rId1"/>
    <sheet name="Section1 Tax Gov Structure" sheetId="8" r:id="rId2"/>
    <sheet name="Section2 Entity-Level Controls" sheetId="2" r:id="rId3"/>
    <sheet name="section 1" sheetId="6" state="hidden" r:id="rId4"/>
    <sheet name="Section3 Tax Reporting Controls" sheetId="3" r:id="rId5"/>
    <sheet name="Remarks" sheetId="4" r:id="rId6"/>
    <sheet name="Summary" sheetId="5" r:id="rId7"/>
  </sheets>
  <definedNames>
    <definedName name="_xlnm.Print_Area" localSheetId="0">'Important Notes'!$A$2:$R$155</definedName>
    <definedName name="_xlnm.Print_Area" localSheetId="5">Remarks!$A$1:$F$343</definedName>
    <definedName name="_xlnm.Print_Area" localSheetId="1">'Section1 Tax Gov Structure'!$A$1:$G$44</definedName>
    <definedName name="_xlnm.Print_Area" localSheetId="2">'Section2 Entity-Level Controls'!$A$1:$G$87</definedName>
    <definedName name="_xlnm.Print_Area" localSheetId="4">'Section3 Tax Reporting Controls'!$A$1:$G$83</definedName>
    <definedName name="_xlnm.Print_Area" localSheetId="6">Summary!$A$4:$G$57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3" l="1"/>
  <c r="J13" i="3" l="1"/>
  <c r="J14" i="2"/>
  <c r="K70" i="2" l="1"/>
  <c r="D32" i="5" l="1"/>
  <c r="D16" i="5"/>
  <c r="D9" i="5"/>
  <c r="J55" i="3"/>
  <c r="J54" i="3" s="1"/>
  <c r="J82" i="3" s="1"/>
  <c r="E82" i="3" s="1"/>
  <c r="J49" i="3"/>
  <c r="J48" i="3" s="1"/>
  <c r="J81" i="3" s="1"/>
  <c r="E81" i="3" s="1"/>
  <c r="J79" i="3"/>
  <c r="E79" i="3" s="1"/>
  <c r="K68" i="3"/>
  <c r="K69" i="3"/>
  <c r="K67" i="3"/>
  <c r="K56" i="3"/>
  <c r="K52" i="3"/>
  <c r="K51" i="3"/>
  <c r="K50" i="3"/>
  <c r="K45" i="3"/>
  <c r="K46" i="3"/>
  <c r="K44" i="3"/>
  <c r="K34" i="3"/>
  <c r="K35" i="3"/>
  <c r="K36" i="3"/>
  <c r="K37" i="3"/>
  <c r="K38" i="3"/>
  <c r="K39" i="3"/>
  <c r="K40" i="3"/>
  <c r="K33" i="3"/>
  <c r="K30" i="3"/>
  <c r="K29" i="3"/>
  <c r="K28" i="3"/>
  <c r="K22" i="3"/>
  <c r="K23" i="3"/>
  <c r="K25" i="3"/>
  <c r="K16" i="3"/>
  <c r="K17" i="3"/>
  <c r="K18" i="3"/>
  <c r="K19" i="3"/>
  <c r="K21" i="3"/>
  <c r="J43" i="3"/>
  <c r="J42" i="3" s="1"/>
  <c r="J80" i="3" s="1"/>
  <c r="E80" i="3" s="1"/>
  <c r="K15" i="3"/>
  <c r="J59" i="2"/>
  <c r="J31" i="2"/>
  <c r="J30" i="2" s="1"/>
  <c r="J83" i="2" s="1"/>
  <c r="E83" i="2" s="1"/>
  <c r="K14" i="3" l="1"/>
  <c r="K13" i="3" s="1"/>
  <c r="E83" i="3"/>
  <c r="K47" i="5" s="1"/>
  <c r="K55" i="3"/>
  <c r="K54" i="3" s="1"/>
  <c r="K49" i="3"/>
  <c r="K48" i="3" s="1"/>
  <c r="K43" i="3"/>
  <c r="K42" i="3" s="1"/>
  <c r="K15" i="2"/>
  <c r="K14" i="2" s="1"/>
  <c r="K16" i="2"/>
  <c r="K17" i="2"/>
  <c r="K18" i="2"/>
  <c r="K19" i="2"/>
  <c r="K20" i="2"/>
  <c r="K22" i="2"/>
  <c r="J24" i="2"/>
  <c r="J13" i="2" s="1"/>
  <c r="J82" i="2" s="1"/>
  <c r="E82" i="2" s="1"/>
  <c r="K25" i="2"/>
  <c r="K26" i="2"/>
  <c r="K27" i="2"/>
  <c r="K28" i="2"/>
  <c r="K32" i="2"/>
  <c r="K33" i="2"/>
  <c r="K38" i="2"/>
  <c r="K39" i="2"/>
  <c r="K40" i="2"/>
  <c r="K41" i="2"/>
  <c r="K42" i="2"/>
  <c r="K44" i="2"/>
  <c r="K45" i="2"/>
  <c r="K46" i="2"/>
  <c r="K47" i="2"/>
  <c r="J50" i="2"/>
  <c r="J49" i="2" s="1"/>
  <c r="J84" i="2" s="1"/>
  <c r="E84" i="2" s="1"/>
  <c r="K51" i="2"/>
  <c r="K52" i="2"/>
  <c r="K53" i="2"/>
  <c r="K54" i="2"/>
  <c r="K55" i="2"/>
  <c r="K56" i="2"/>
  <c r="K72" i="2"/>
  <c r="K71" i="2"/>
  <c r="K60" i="2"/>
  <c r="J58" i="2"/>
  <c r="J85" i="2" s="1"/>
  <c r="E85" i="2" s="1"/>
  <c r="J31" i="8"/>
  <c r="J30" i="8"/>
  <c r="J29" i="8"/>
  <c r="J28" i="8"/>
  <c r="J26" i="8"/>
  <c r="I25" i="8"/>
  <c r="J23" i="8"/>
  <c r="J22" i="8"/>
  <c r="J21" i="8"/>
  <c r="J16" i="8"/>
  <c r="J15" i="8"/>
  <c r="I14" i="8"/>
  <c r="L54" i="3" l="1"/>
  <c r="K82" i="3"/>
  <c r="F82" i="3" s="1"/>
  <c r="L48" i="3"/>
  <c r="K81" i="3"/>
  <c r="F81" i="3" s="1"/>
  <c r="L42" i="3"/>
  <c r="K80" i="3"/>
  <c r="F80" i="3" s="1"/>
  <c r="L13" i="3"/>
  <c r="K79" i="3"/>
  <c r="F79" i="3" s="1"/>
  <c r="L49" i="3"/>
  <c r="D49" i="3" s="1"/>
  <c r="L55" i="3"/>
  <c r="L43" i="3"/>
  <c r="L14" i="3"/>
  <c r="E86" i="2"/>
  <c r="K46" i="5" s="1"/>
  <c r="K59" i="2"/>
  <c r="K58" i="2" s="1"/>
  <c r="K50" i="2"/>
  <c r="K49" i="2" s="1"/>
  <c r="K24" i="2"/>
  <c r="L24" i="2" s="1"/>
  <c r="K31" i="2"/>
  <c r="I13" i="8"/>
  <c r="I41" i="8" s="1"/>
  <c r="E41" i="8" s="1"/>
  <c r="E42" i="8" s="1"/>
  <c r="K45" i="5" s="1"/>
  <c r="J25" i="8"/>
  <c r="K25" i="8" s="1"/>
  <c r="J14" i="8"/>
  <c r="E49" i="3" l="1"/>
  <c r="D41" i="5"/>
  <c r="I41" i="5" s="1"/>
  <c r="K49" i="5"/>
  <c r="F83" i="3"/>
  <c r="M55" i="3"/>
  <c r="D55" i="3"/>
  <c r="M49" i="3"/>
  <c r="N48" i="3" s="1"/>
  <c r="L81" i="3" s="1"/>
  <c r="M48" i="3"/>
  <c r="M81" i="3" s="1"/>
  <c r="M43" i="3"/>
  <c r="D43" i="3"/>
  <c r="M14" i="3"/>
  <c r="D14" i="3"/>
  <c r="L58" i="2"/>
  <c r="K85" i="2"/>
  <c r="F85" i="2" s="1"/>
  <c r="L49" i="2"/>
  <c r="K84" i="2"/>
  <c r="F84" i="2" s="1"/>
  <c r="L31" i="2"/>
  <c r="M31" i="2" s="1"/>
  <c r="K30" i="2"/>
  <c r="L50" i="2"/>
  <c r="L14" i="2"/>
  <c r="D14" i="2" s="1"/>
  <c r="K13" i="2"/>
  <c r="D24" i="2"/>
  <c r="M24" i="2"/>
  <c r="L59" i="2"/>
  <c r="K14" i="8"/>
  <c r="D14" i="8" s="1"/>
  <c r="J13" i="8"/>
  <c r="J41" i="8" s="1"/>
  <c r="F41" i="8" s="1"/>
  <c r="F42" i="8" s="1"/>
  <c r="L25" i="8"/>
  <c r="D25" i="8"/>
  <c r="E55" i="3" l="1"/>
  <c r="D44" i="5"/>
  <c r="I44" i="5" s="1"/>
  <c r="E43" i="3"/>
  <c r="D38" i="5"/>
  <c r="I38" i="5" s="1"/>
  <c r="E14" i="3"/>
  <c r="D35" i="5"/>
  <c r="D76" i="3"/>
  <c r="J47" i="5"/>
  <c r="L47" i="5" s="1"/>
  <c r="G52" i="5" s="1"/>
  <c r="F52" i="5" s="1"/>
  <c r="E24" i="2"/>
  <c r="D21" i="5"/>
  <c r="I21" i="5" s="1"/>
  <c r="E14" i="2"/>
  <c r="D19" i="5"/>
  <c r="E25" i="8"/>
  <c r="D14" i="5"/>
  <c r="I14" i="5" s="1"/>
  <c r="D38" i="8"/>
  <c r="J45" i="5"/>
  <c r="E14" i="8"/>
  <c r="D12" i="5"/>
  <c r="D81" i="3"/>
  <c r="N54" i="3"/>
  <c r="L82" i="3" s="1"/>
  <c r="M54" i="3"/>
  <c r="M82" i="3" s="1"/>
  <c r="N42" i="3"/>
  <c r="L80" i="3" s="1"/>
  <c r="M42" i="3"/>
  <c r="M80" i="3" s="1"/>
  <c r="N13" i="3"/>
  <c r="L79" i="3" s="1"/>
  <c r="M13" i="3"/>
  <c r="M79" i="3" s="1"/>
  <c r="M30" i="2"/>
  <c r="M83" i="2" s="1"/>
  <c r="N30" i="2"/>
  <c r="L83" i="2" s="1"/>
  <c r="K83" i="2"/>
  <c r="F83" i="2" s="1"/>
  <c r="L30" i="2"/>
  <c r="D31" i="2"/>
  <c r="L13" i="2"/>
  <c r="K82" i="2"/>
  <c r="F82" i="2" s="1"/>
  <c r="M59" i="2"/>
  <c r="D59" i="2"/>
  <c r="M50" i="2"/>
  <c r="D50" i="2"/>
  <c r="M14" i="2"/>
  <c r="L14" i="8"/>
  <c r="K13" i="8"/>
  <c r="D83" i="2" l="1"/>
  <c r="F86" i="2"/>
  <c r="D79" i="2" s="1"/>
  <c r="I35" i="5"/>
  <c r="D52" i="5" s="1"/>
  <c r="E52" i="5"/>
  <c r="E59" i="2"/>
  <c r="D30" i="5"/>
  <c r="I30" i="5" s="1"/>
  <c r="E50" i="2"/>
  <c r="D27" i="5"/>
  <c r="I27" i="5" s="1"/>
  <c r="E31" i="2"/>
  <c r="D24" i="5"/>
  <c r="I24" i="5" s="1"/>
  <c r="I19" i="5"/>
  <c r="E48" i="5"/>
  <c r="I12" i="5"/>
  <c r="D48" i="5" s="1"/>
  <c r="L45" i="5"/>
  <c r="G48" i="5" s="1"/>
  <c r="F48" i="5" s="1"/>
  <c r="D82" i="3"/>
  <c r="D80" i="3"/>
  <c r="D79" i="3"/>
  <c r="N58" i="2"/>
  <c r="L85" i="2" s="1"/>
  <c r="M58" i="2"/>
  <c r="M85" i="2" s="1"/>
  <c r="N49" i="2"/>
  <c r="L84" i="2" s="1"/>
  <c r="M49" i="2"/>
  <c r="M84" i="2" s="1"/>
  <c r="N13" i="2"/>
  <c r="L82" i="2" s="1"/>
  <c r="M13" i="2"/>
  <c r="M82" i="2" s="1"/>
  <c r="M13" i="8"/>
  <c r="K41" i="8" s="1"/>
  <c r="L13" i="8"/>
  <c r="L41" i="8" s="1"/>
  <c r="D82" i="2" l="1"/>
  <c r="D84" i="2"/>
  <c r="D85" i="2"/>
  <c r="J46" i="5"/>
  <c r="L46" i="5" s="1"/>
  <c r="G50" i="5" s="1"/>
  <c r="F50" i="5" s="1"/>
  <c r="D50" i="5"/>
  <c r="J52" i="5" s="1"/>
  <c r="E50" i="5"/>
  <c r="D75" i="3"/>
  <c r="D41" i="8"/>
  <c r="D37" i="8" s="1"/>
  <c r="D78" i="2" l="1"/>
  <c r="J49" i="5"/>
  <c r="D56" i="5" s="1"/>
  <c r="L49" i="5" l="1"/>
  <c r="G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TAN (IRAS)</author>
  </authors>
  <commentList>
    <comment ref="E12" authorId="0" shapeId="0" xr:uid="{00000000-0006-0000-0100-000001000000}">
      <text>
        <r>
          <rPr>
            <b/>
            <sz val="9"/>
            <color indexed="81"/>
            <rFont val="Tahoma"/>
            <family val="2"/>
          </rPr>
          <t xml:space="preserve">IRAS: </t>
        </r>
        <r>
          <rPr>
            <sz val="9"/>
            <color indexed="81"/>
            <rFont val="Tahoma"/>
            <family val="2"/>
          </rPr>
          <t>This may be used to make reference to your working paper/process flow.</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Joanne TAN (IRAS)</author>
  </authors>
  <commentList>
    <comment ref="E12" authorId="0" shapeId="0" xr:uid="{00000000-0006-0000-0200-000001000000}">
      <text>
        <r>
          <rPr>
            <b/>
            <sz val="9"/>
            <color indexed="81"/>
            <rFont val="Tahoma"/>
            <family val="2"/>
          </rPr>
          <t xml:space="preserve">IRAS: </t>
        </r>
        <r>
          <rPr>
            <sz val="9"/>
            <color indexed="81"/>
            <rFont val="Tahoma"/>
            <family val="2"/>
          </rPr>
          <t>This may be used to make reference to your working paper/process flow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Joanne TAN (IRAS)</author>
  </authors>
  <commentList>
    <comment ref="E12" authorId="0" shapeId="0" xr:uid="{00000000-0006-0000-0400-000001000000}">
      <text>
        <r>
          <rPr>
            <b/>
            <sz val="9"/>
            <color indexed="81"/>
            <rFont val="Tahoma"/>
            <family val="2"/>
          </rPr>
          <t>IRAS:</t>
        </r>
        <r>
          <rPr>
            <sz val="9"/>
            <color indexed="81"/>
            <rFont val="Tahoma"/>
            <family val="2"/>
          </rPr>
          <t xml:space="preserve"> This may be used to make reference to your working paper/process flow</t>
        </r>
      </text>
    </comment>
  </commentList>
</comments>
</file>

<file path=xl/sharedStrings.xml><?xml version="1.0" encoding="utf-8"?>
<sst xmlns="http://schemas.openxmlformats.org/spreadsheetml/2006/main" count="493" uniqueCount="327">
  <si>
    <t>A. Introduction</t>
  </si>
  <si>
    <t>A1</t>
  </si>
  <si>
    <t>A2</t>
  </si>
  <si>
    <t>A3</t>
  </si>
  <si>
    <t>The following screenshot illustrates the terms used in the checklist.</t>
  </si>
  <si>
    <t>A4</t>
  </si>
  <si>
    <t>A5</t>
  </si>
  <si>
    <t>B. When To Use This Checklist</t>
  </si>
  <si>
    <t>B1</t>
  </si>
  <si>
    <t>B2</t>
  </si>
  <si>
    <t>This checklist is meant to be completed at the entity level.</t>
  </si>
  <si>
    <t>B3</t>
  </si>
  <si>
    <t>C1</t>
  </si>
  <si>
    <t>C2</t>
  </si>
  <si>
    <t>C3</t>
  </si>
  <si>
    <t>C4</t>
  </si>
  <si>
    <t>D1</t>
  </si>
  <si>
    <t>Worksheet</t>
  </si>
  <si>
    <t xml:space="preserve">Features </t>
  </si>
  <si>
    <t xml:space="preserve">Lists the key controls and corresponding control features at reporting level. </t>
  </si>
  <si>
    <t>Remarks</t>
  </si>
  <si>
    <t>Summary</t>
  </si>
  <si>
    <t>D2</t>
  </si>
  <si>
    <t>(a)</t>
  </si>
  <si>
    <t>(b)</t>
  </si>
  <si>
    <t>(i)</t>
  </si>
  <si>
    <t>(ii)</t>
  </si>
  <si>
    <t>D3</t>
  </si>
  <si>
    <t>D4</t>
  </si>
  <si>
    <t>D5</t>
  </si>
  <si>
    <t>Tax Reference Number:</t>
  </si>
  <si>
    <t>Control Ref No:</t>
  </si>
  <si>
    <t>Key controls and control features are present</t>
  </si>
  <si>
    <t>Ref No (Optional)</t>
  </si>
  <si>
    <t>The tax governance policy included the following:</t>
  </si>
  <si>
    <t xml:space="preserve">(c) </t>
  </si>
  <si>
    <t xml:space="preserve">(a) </t>
  </si>
  <si>
    <t xml:space="preserve">(b) </t>
  </si>
  <si>
    <t xml:space="preserve">(d) </t>
  </si>
  <si>
    <t>Governance structure for managing tax risks</t>
  </si>
  <si>
    <t>Approach to tax risk management</t>
  </si>
  <si>
    <t>Others: Please elaborate on the additional control features in "Remarks" worksheet.</t>
  </si>
  <si>
    <t>The designated person or team attends regular updates to maintain competence and keep abreast of tax developments.</t>
  </si>
  <si>
    <t>On a periodic basis: (Monthly, quarterly, bi-annually or annually).</t>
  </si>
  <si>
    <t xml:space="preserve">(e) </t>
  </si>
  <si>
    <t xml:space="preserve">(f)  </t>
  </si>
  <si>
    <t>Review existing control measures to ensure that they are still relevant and applicable.</t>
  </si>
  <si>
    <t>There is a process to identify, evaluate and manage tax risks.</t>
  </si>
  <si>
    <t>Internal audit team</t>
  </si>
  <si>
    <t>On an annual basis</t>
  </si>
  <si>
    <t>On a half-yearly basis</t>
  </si>
  <si>
    <t>On a random basis</t>
  </si>
  <si>
    <r>
      <t>Others: (</t>
    </r>
    <r>
      <rPr>
        <i/>
        <sz val="11"/>
        <color theme="1"/>
        <rFont val="Arial"/>
        <family val="2"/>
      </rPr>
      <t>Please specify in the "Remarks" worksheet)</t>
    </r>
  </si>
  <si>
    <t>Confirmation - Assessment completed</t>
  </si>
  <si>
    <t>Overall % of control features present</t>
  </si>
  <si>
    <t>Breakdown by control segments</t>
  </si>
  <si>
    <t>Total</t>
  </si>
  <si>
    <t>Information &amp; Communication</t>
  </si>
  <si>
    <t>Monitoring</t>
  </si>
  <si>
    <r>
      <rPr>
        <u/>
        <sz val="11"/>
        <color theme="1"/>
        <rFont val="Arial"/>
        <family val="2"/>
      </rPr>
      <t>Frequency</t>
    </r>
    <r>
      <rPr>
        <sz val="11"/>
        <color theme="1"/>
        <rFont val="Arial"/>
        <family val="2"/>
      </rPr>
      <t xml:space="preserve">
</t>
    </r>
    <r>
      <rPr>
        <i/>
        <sz val="11"/>
        <color theme="1"/>
        <rFont val="Arial"/>
        <family val="2"/>
      </rPr>
      <t>(Please tick the appropriate box)</t>
    </r>
  </si>
  <si>
    <t>(Please tick the appropriate box)</t>
  </si>
  <si>
    <t>Summary assessment of entity-level controls</t>
  </si>
  <si>
    <t>Pre-Submission Review</t>
  </si>
  <si>
    <t>Workflow includes having the following tools:</t>
  </si>
  <si>
    <t>The checklists and/or manuals included the following features:</t>
  </si>
  <si>
    <t xml:space="preserve">(f) </t>
  </si>
  <si>
    <t>Addressing IRAS tax enquiries</t>
  </si>
  <si>
    <t>Monitoring and Review</t>
  </si>
  <si>
    <t>Tax Submission</t>
  </si>
  <si>
    <t>Tax Reporting</t>
  </si>
  <si>
    <t>Summary assessment of tax reporting controls</t>
  </si>
  <si>
    <t>Please use the table below to provide:</t>
  </si>
  <si>
    <t>(Please insert additional rows, if required)</t>
  </si>
  <si>
    <t>Score</t>
  </si>
  <si>
    <t>Senior management ensures that the designated person or team has the necessary skills and
experience to manage tax matters effectively.</t>
  </si>
  <si>
    <t>Breakdown by control level</t>
  </si>
  <si>
    <t>Total Score</t>
  </si>
  <si>
    <r>
      <t xml:space="preserve">All key controls present (with </t>
    </r>
    <r>
      <rPr>
        <sz val="11"/>
        <color theme="1"/>
        <rFont val="Calibri"/>
        <family val="2"/>
      </rPr>
      <t>≥</t>
    </r>
    <r>
      <rPr>
        <sz val="11"/>
        <color theme="1"/>
        <rFont val="Arial"/>
        <family val="2"/>
      </rPr>
      <t xml:space="preserve"> 60% control features each)</t>
    </r>
  </si>
  <si>
    <t>Lowest score
of key controls</t>
  </si>
  <si>
    <t>Overall % of
control features
present at this level</t>
  </si>
  <si>
    <t>Key stakeholders should only include Excom members, Department heads or function leads who are empowered to make decision for the organization, respective department or function, at some point , we might make reference to internal approval matrix to identify key stakeholders</t>
  </si>
  <si>
    <t xml:space="preserve">if "idependent team" refer to " external consultant" :- </t>
  </si>
  <si>
    <t>in the case where the company engage external consultant to review / provide comment on the tax matters , the results / recommendations should be documented and share with Fin VP.  The escalation to the Excom / top management should then be decided base on the "risk rating" in the tax policy</t>
  </si>
  <si>
    <t>if "idependent team" refer to othe internal team i.e. "internal Audit"</t>
  </si>
  <si>
    <t>The result of the review should be first shared with the Tax director / Finance VP to obtaine clarification, before escalate the information up to their functional head or Excom</t>
  </si>
  <si>
    <t>SBFA can establish a process to escalate major tax queries / disputes to Fin VP and Excom / senior management, but it has to be based on the "risk rating"</t>
  </si>
  <si>
    <t xml:space="preserve">Information captured in the tax risk register could be too detailed for the Senior management to read through and in order have ensure information will not be leaked out, access to the register should be properly controlled </t>
  </si>
  <si>
    <t>The conpensating control that SBFA can adopt could be preparing a country  by conntry update to highlight key issues in each entitiy on a half yearly basis, share the report with Excom members through a short meeting or via email</t>
  </si>
  <si>
    <t xml:space="preserve">SBFA should adopt a  SOP for policy rollout. i.e. SBFA CEO will send the policy out to all functional head in Singapore and the top management in each country, top management in each country will send it out to their line managers </t>
  </si>
  <si>
    <t xml:space="preserve">Head of Finance in SBFA will again send the email from SBFA CEO to all countries finance head to ensure they receive it </t>
  </si>
  <si>
    <t xml:space="preserve">However, it is difficult for SBFA to ensure that, the governance policy will then be cascaded down effectively to all business and process owner, as there could be too many process and busines owners within one legal entity. Furthermore, we couldn't measure what is " effectively" </t>
  </si>
  <si>
    <t>The compensating control could be : -</t>
  </si>
  <si>
    <t xml:space="preserve">Top management should cascade the governance policy to all thier line managers (usually is their direct report) and ensure the line managers will provide support to SBFA's tax team to integrate necessary control in their current process in order to manage the tax risk, if some of their processes are being identified as " important process" to tax  </t>
  </si>
  <si>
    <t xml:space="preserve">This is connected to 3.3 </t>
  </si>
  <si>
    <t>SBFA tax team should work with functional heads to identify the person whom tax team needs the support from, functional head needs to ensure the identified employee will co-operate with tax team, in order for tax team to obtain understandings on the processes and integrate control actions</t>
  </si>
  <si>
    <t xml:space="preserve">Not clear on this requirement, what is tax control vs financial &amp; operating control </t>
  </si>
  <si>
    <t>If this is relate to Tax accounting, financial accounting &amp; operation process, usually tax person must have overall understanding of both tax and financial &amp; operation requirement, incorporate tax control into the financial&amp; operation process / system. This will also somehow linked to 3.4, as each function should have a line manager to work with tax team and provide info on their current process (as it is difficult fo tax to undertand all process in an organization),  as well as evaluate the impact arising from integrating tax control into their process</t>
  </si>
  <si>
    <t xml:space="preserve">Therefore, in SBFA, what we can adopt could be tax team will obtain understanding from "identified line managers" on the key finance and operation process, as well as propose / integrate tax control into the current process </t>
  </si>
  <si>
    <t>a</t>
  </si>
  <si>
    <t xml:space="preserve">Identify &amp; anticipate tax risk </t>
  </si>
  <si>
    <t xml:space="preserve">this item can be linked to the current process of managing project tax risk (significant event) , however, for local issue, i.e  change in the local legislation, tax rule, local team should analyze the impact </t>
  </si>
  <si>
    <t>Secondly, the review should only cover the countries which will be significantly affected by the change</t>
  </si>
  <si>
    <t>in most cases , the preventive and detective control and procedures are not derived by businessess or process owner, is usually by the tax or finance team. Furthermore, there could be many process owner in the organization, Tax team should only work with the identified line manager to implement control (3.3). And the SOP for this item could be linked to 4.3</t>
  </si>
  <si>
    <t>What SBFA can adopt is : -</t>
  </si>
  <si>
    <t xml:space="preserve">For Singapore level : </t>
  </si>
  <si>
    <t xml:space="preserve">Step 1 : Tax team to work with Key / relevant stakeholders  to identify areas that require preventive and dedective control / procedures </t>
  </si>
  <si>
    <t>step 2 : process should be communcated with Fin VP ,  relevant line managers  &amp; functional head. Train the line managers on the processes, and implement the control / proceedures in the business processs</t>
  </si>
  <si>
    <t>step 3  : document the control and process in the tax department tax process / control manual. SBFA will not store this in the tax register</t>
  </si>
  <si>
    <t xml:space="preserve">Step 4 : the process should be signed off by Fin VP and functional head </t>
  </si>
  <si>
    <t xml:space="preserve">Step 5 : the review should incorporate into the monitoring system </t>
  </si>
  <si>
    <t xml:space="preserve">For local entity level : </t>
  </si>
  <si>
    <t xml:space="preserve">Step 1 : local tax and finance to work with Key / relevant stakeholders  to identify areas that require preventive and dedective control / procedures </t>
  </si>
  <si>
    <t>step 2 : local tax team should inform SBFA tax team on the areas that have been identified as " improvement  / control required"</t>
  </si>
  <si>
    <t>step 3 : process should be communcated with Fin VP ,  relevant line managers  &amp; functional head. Train the line managers on the processes, and implement the control / proceedures in the business processs</t>
  </si>
  <si>
    <t>step 4  : document the control and process and share with SBFA Tax via quarterly / half yearly tax information submission</t>
  </si>
  <si>
    <t>Step 5 : the process should be signed off by local finance and functional head</t>
  </si>
  <si>
    <t xml:space="preserve">Step 6 : the review should incorporate into the monitoring system </t>
  </si>
  <si>
    <t>It could be difficult in practice for business and process owners to timely update tax team on the changes to their processes, however, what SBFA can manage is identify the areas / functions that must update tax team immediately when there are changes, for the rest of the department / functions, incorporate the update into monitoring system, i.e. a checklist or questionaire to be submitted before end of the financial year. i.e oct / nov</t>
  </si>
  <si>
    <t xml:space="preserve">Can be linked to 1.3. i.e. obtain approval from excom member before escalate the framework to board member for endorsement </t>
  </si>
  <si>
    <t xml:space="preserve">refers to 5.4.  but only update the relevant stakeholders </t>
  </si>
  <si>
    <t>Establish SOP and train the line managers before implementation (5.4)</t>
  </si>
  <si>
    <t>b</t>
  </si>
  <si>
    <t xml:space="preserve">The incoming personnel / line managers to attend and sign off the knowledge transfer session </t>
  </si>
  <si>
    <t>Frequency</t>
  </si>
  <si>
    <t>Section 2: Corporate Income Tax - Entity-Level Controls</t>
  </si>
  <si>
    <r>
      <t xml:space="preserve">Senior management has implemented a process to identify, evaluate and manage tax risks (i.e. both compliance risks </t>
    </r>
    <r>
      <rPr>
        <u/>
        <sz val="11"/>
        <color theme="1"/>
        <rFont val="Arial"/>
        <family val="2"/>
      </rPr>
      <t>and</t>
    </r>
    <r>
      <rPr>
        <sz val="11"/>
        <color theme="1"/>
        <rFont val="Arial"/>
        <family val="2"/>
      </rPr>
      <t xml:space="preserve"> processing risks) affecting its tax compliance.</t>
    </r>
  </si>
  <si>
    <t>There is a formal documented retention and record-keeping policy for tax, including appropriate timeframes for the retention of records.</t>
  </si>
  <si>
    <t>Section 3: Corporate Income Tax - Tax Reporting Controls</t>
  </si>
  <si>
    <t>Overall objective: To ensure that data extracted and compiled for corporate income tax returns/forms submission is accurate and complete.</t>
  </si>
  <si>
    <t>External tax consultant</t>
  </si>
  <si>
    <t>Reviews anomalies that exceeded pre-determined threshold in the trend analysis (e.g. unusual fluctuations, unusual ratios, etc) and documents the reasons.</t>
  </si>
  <si>
    <t>Pre-Tax Submission Review</t>
  </si>
  <si>
    <t>There are controls in place to ensure that data compiled are correct both in value and tax treatment.</t>
  </si>
  <si>
    <t xml:space="preserve">Makes necessary tax adjustments based on the outcome of the review of significant or exceptional business events as well as accounting and tax changes.
</t>
  </si>
  <si>
    <t xml:space="preserve">The following techniques are deployed to identify, evaluate and manage tax risks:
</t>
  </si>
  <si>
    <t xml:space="preserve">Where you assess that you have the key controls, you must be able to substantiate your assessment with documentary evidence. IRAS may request for these documentary evidence for verification.  </t>
  </si>
  <si>
    <t>D. How this checklist works</t>
  </si>
  <si>
    <t>Lists the key controls and corresponding control features at entity level.</t>
  </si>
  <si>
    <t>Lists the key controls and corresponding control features of a tax governance structure for managing tax risks and compliance.</t>
  </si>
  <si>
    <t>The following shows how this checklist works:</t>
  </si>
  <si>
    <t>The result of each key control will be automatically populated as follows:</t>
  </si>
  <si>
    <t>Once the 60% rule is satisfied, the message "Insufficient control features" will disappear.</t>
  </si>
  <si>
    <t xml:space="preserve">Upon completion of the self-review of each control level, the result for that control level will be tabulated and shown as follows: </t>
  </si>
  <si>
    <t>COMPENSATING OR ADDITIONAL CONTROL FEATURES AND OTHER REMARKS</t>
  </si>
  <si>
    <t>Other remarks with respect to the listed control features (or their equivalents) denoted with             (if applicable)</t>
  </si>
  <si>
    <t>Description of Control Features/ Remarks</t>
  </si>
  <si>
    <t>Summary of Scores</t>
  </si>
  <si>
    <t>Tax Governance Structure for Managing Tax Risks and Compliance</t>
  </si>
  <si>
    <t>There is a tax risk management framework and tax governance policy to manage tax risks and compliance.</t>
  </si>
  <si>
    <t>There is a process for timely dissemination of the relevant information to the relevant process owners.</t>
  </si>
  <si>
    <t>There is a process to review the adequacy and effectiveness of the tax risk management process periodically.</t>
  </si>
  <si>
    <t>Summary of overall results</t>
  </si>
  <si>
    <t>OVERALL RESULTS</t>
  </si>
  <si>
    <t>Maintains ≥ 60% of
total control features at each level</t>
  </si>
  <si>
    <t xml:space="preserve">Map and link the tax risks identified to existing control measures.
</t>
  </si>
  <si>
    <t xml:space="preserve">Implement new control measures to mitigate the tax risks identified that are not covered by the existing controls.
</t>
  </si>
  <si>
    <t>- Section 1: Corporate Income Tax - Tax Governance Structure</t>
  </si>
  <si>
    <t>Section 1: Tax Governance Structure</t>
  </si>
  <si>
    <t>Section 1: Corporate Income Tax - Tax Governance Structure</t>
  </si>
  <si>
    <t>Changes to the tax governance policy are endorsed by the Board.</t>
  </si>
  <si>
    <t>Summary assessment of Tax Governance Structure</t>
  </si>
  <si>
    <t>Tax Governance Structure</t>
  </si>
  <si>
    <t>During major changes of business activities or processes.</t>
  </si>
  <si>
    <t xml:space="preserve">Internal process owners (e.g. finance team or tax team)
</t>
  </si>
  <si>
    <t>Control Environment</t>
  </si>
  <si>
    <t>Risk Assessment &amp; Control Activities</t>
  </si>
  <si>
    <t>(vi) Others: Please elaborate on the additional checklists and/or manuals in "Remarks" worksheet.</t>
  </si>
  <si>
    <t xml:space="preserve">Internal process owners (e.g. finance team or tax team)
</t>
  </si>
  <si>
    <t>Senior management ensures that the designated person or team has the necessary skills and experience to manage tax matters effectively.</t>
  </si>
  <si>
    <t>(ii) A checklist and/or manual to guide the designated person and/or external tax consultant to identify qualifying Research and Development (R&amp;D) projects and the relevant expenditure for R&amp;D claim.</t>
  </si>
  <si>
    <t xml:space="preserve">There is a handover procedure or checklist in the event of a change in the personnel involved in the managing, processing and reporting of tax data (e.g. tax risk management process).
</t>
  </si>
  <si>
    <t>(iv) A checklist and/or manual to guide the relevant designated person and/or process owner to identify and report payments that are subject to withholding tax.</t>
  </si>
  <si>
    <t>(v) A checklist and/or manual to guide the relevant designated person and/or process owners to ensure transactions with related parties complied with the arm's length principle for transactions with related parties that are supported by contemporaneous transfer pricing documentation.</t>
  </si>
  <si>
    <t xml:space="preserve">Senior management maintains a tax risk register which documents the tax risks identified and controls to mitigate those risks.
Senior management maintains an updated tax risk register which documents the key tax risks identified and the controls put in place to mitigate those risks. 
</t>
  </si>
  <si>
    <t xml:space="preserve">The checklist covers 3 sections: </t>
  </si>
  <si>
    <t xml:space="preserve">- Section 2: Corporate Income Tax - Entity-Level Controls </t>
  </si>
  <si>
    <t>- Section 3: Corporate Income Tax - Tax Reporting Controls</t>
  </si>
  <si>
    <t>Summary of the scores for each key control at the Tax Governance Structure, Entity and Tax Reporting levels in Sections 1, 2 and 3.</t>
  </si>
  <si>
    <t xml:space="preserve">Results and recommendations of any tax risk reviews due to changes to internal factors (e.g. major information system overhauls, change in business models, new sources of income, new contracts, acquisitions/disposals of businesses or parts of the business, significant restructuring and reorganisations) or external factors (e.g. change in legislations, change in tax rules, change in Financial Reporting Standards [FRS], emerging tax risks) as well as specific business activities or processes.  
</t>
  </si>
  <si>
    <t xml:space="preserve">Tax errors or adjustments resulting in significant additional tax payable or repayable as a result of tax audit or investigation by the IRAS. 
</t>
  </si>
  <si>
    <t xml:space="preserve">There is a process to escalate matters that potentially have significant tax implications to the Board and/or senior management based on pre-determined thresholds and events.
</t>
  </si>
  <si>
    <t>Matters involving significant tax implications included but are not limited by the following at 2.2 to 2.5:</t>
  </si>
  <si>
    <t>Major information system overhauls or changes that impact financial and operating modules which have significant impact to the tax risk management and internal controls.</t>
  </si>
  <si>
    <t>Senior management adopts a risk management framework to manage tax risks and compliance.</t>
  </si>
  <si>
    <t xml:space="preserve">All control measures and procedures implemented to mitigate tax risks are documented in the central depository, reviewed on a regular basis with key changes or updates approved by the Board and/or senior management, and communicated to the relevant stakeholders to ensure consistency in applications. </t>
  </si>
  <si>
    <t xml:space="preserve">There is a process to ensure that significant changes to the business and/or functional processes (e.g. areas which require compliance with tax requirements and obligations) are communicated to the relevant stakeholders so that potential tax risks can be brought to attention on a timely basis.  </t>
  </si>
  <si>
    <t>The designated person or team maintains the relevant information and records on the evaluation of tax risks or issues (e.g. complex transactions arising from major changes of business activities or processes).</t>
  </si>
  <si>
    <t xml:space="preserve">The designated person or team provides updates to the relevant stakeholders on changes that have tax implications on their businesses and/or functional processes (e.g. training and seminar materials on tax legislative changes). </t>
  </si>
  <si>
    <t>There is a process in place to periodically review the tax risk management process to ensure that the control measures put in place are adequate (i.e. controls still relevant given the current context) and effective (i.e. controls able to mitigate tax risks and controls adhered by the relevant stakeholders). The reviews are conducted by:</t>
  </si>
  <si>
    <t>The results and the recommendations, if any, are reported to the Board and/or senior management, where appropriate.</t>
  </si>
  <si>
    <t>Remedial actions are taken to prevent recurrence where gaps or lapses of the control measures are identified in the tax risk management process.</t>
  </si>
  <si>
    <t xml:space="preserve">Senior management implements or oversees the implementation of the tax risk management framework.
</t>
  </si>
  <si>
    <t>The designated person or team keeps copies of communications with the IRAS and the external tax consultant on treatment of tax issues, including requests for clarifications and advance rulings.</t>
  </si>
  <si>
    <t>(i) Potential tax risks or issues, or tax errors that are significant and exceeded a pre-determined threshold are to be escalated for the designated person and/or external tax consultant to highlight to the attention of the Board and/or senior management or to seek clarification from the IRAS, where appropriate.</t>
  </si>
  <si>
    <t>When necessary, source documents are retrieved for examination and clarifications are conducted with the personnel involved in the process so as to understand the reasons for any anomalies and to make necessary tax adjustments.</t>
  </si>
  <si>
    <t>Findings on gaps or lapses in the above processes are reviewed for follow-up actions so as to prevent recurrence.</t>
  </si>
  <si>
    <t xml:space="preserve">Tax errors identified as a result of the reviews of the above processes are rectified and IRAS should be engaged promptly so as to qualify for voluntary disclosure. </t>
  </si>
  <si>
    <t>The outcome of the review and the proposed actions are submitted for review by the designated person and/or external tax consultant to the tax reviewer(s) and/or process owner(s).</t>
  </si>
  <si>
    <t>The workflow for pre-tax submission review of the income tax returns/forms is documented, kept up-to-date, and adhered to by the designated person, external tax consultant and/or process owners.</t>
  </si>
  <si>
    <t>(i) A checklist and/or manual to guide the designated person and/or external tax consultant on the tax treatment of certain income and expenditure including the identification and segregation of incentive income and expenses.</t>
  </si>
  <si>
    <t>(iii) A checklist and/or manual to guide the designated person and/or external tax consultant to identify qualifying capital expenditure for capital allowance claim.</t>
  </si>
  <si>
    <t>(iv) Others: Please provide the other features of the checklists and/or manuals in "Remarks" worksheet.</t>
  </si>
  <si>
    <t>As part of the tax computation preparation and pre-tax submission review, the designated person and/or external tax consultant:</t>
  </si>
  <si>
    <t>Performs a trend analysis of key items that exceeded pre-determined thresholds on the finalised detailed Profit &amp; Loss statement with the corresponding figures of the previous years.</t>
  </si>
  <si>
    <t>Reconciles the current tax provision reported in the financial statements and the tax computed in the income tax returns/forms for difference that exceeded a pre-determined threshold.</t>
  </si>
  <si>
    <t>The tax computations, tax schedules and income tax returns/forms are reviewed and approved by the tax reviewer(s) and/or process owner(s).</t>
  </si>
  <si>
    <t xml:space="preserve">Results of the pre-submission review including the level of management's sign-off, where applicable, are documented and filed to facilitate easy access if the need arises.
</t>
  </si>
  <si>
    <t>For e-filing submission, the income tax returns/forms is checked for accuracy in net tax payable/repayable. In the case of payable position, the designated finance staff or team monitors the tax payments to ensure timely settlement.</t>
  </si>
  <si>
    <t>Details on compensating or additional control features indicated under "Others" of each key control in Sections 1, 2 and 3 of this checklist</t>
  </si>
  <si>
    <t>For internal use only</t>
  </si>
  <si>
    <t>S/N</t>
  </si>
  <si>
    <t>Total no. of  control features</t>
  </si>
  <si>
    <t>No.present</t>
  </si>
  <si>
    <t>%</t>
  </si>
  <si>
    <t xml:space="preserve">Key control satisfied </t>
  </si>
  <si>
    <t>No of key control by segment</t>
  </si>
  <si>
    <t xml:space="preserve">Segment </t>
  </si>
  <si>
    <t>Key ctrl</t>
  </si>
  <si>
    <t xml:space="preserve">(Confirmation) </t>
  </si>
  <si>
    <t xml:space="preserve">All applicable key controls present </t>
  </si>
  <si>
    <t>Control features</t>
  </si>
  <si>
    <t>key controls</t>
  </si>
  <si>
    <t xml:space="preserve">No present </t>
  </si>
  <si>
    <t>Total Control Features</t>
  </si>
  <si>
    <t>Control Features Present</t>
  </si>
  <si>
    <r>
      <t xml:space="preserve">All key controls present (with </t>
    </r>
    <r>
      <rPr>
        <b/>
        <u/>
        <sz val="11"/>
        <color theme="1"/>
        <rFont val="Arial"/>
        <family val="2"/>
      </rPr>
      <t>&gt;</t>
    </r>
    <r>
      <rPr>
        <b/>
        <sz val="11"/>
        <color theme="1"/>
        <rFont val="Arial"/>
        <family val="2"/>
      </rPr>
      <t xml:space="preserve"> 60% control features each)</t>
    </r>
  </si>
  <si>
    <t>Not applicable cell</t>
  </si>
  <si>
    <t>Entity-Level</t>
  </si>
  <si>
    <t>All applicable key controls present</t>
  </si>
  <si>
    <t>Total control features</t>
  </si>
  <si>
    <t>Control features present</t>
  </si>
  <si>
    <t>1.1(a)</t>
  </si>
  <si>
    <t>1.1(b)</t>
  </si>
  <si>
    <t>1.2(a)</t>
  </si>
  <si>
    <t>1.2(b)(i)</t>
  </si>
  <si>
    <t>1.2(b)(ii)</t>
  </si>
  <si>
    <t>1.2(b)(iii)</t>
  </si>
  <si>
    <t>1.2(b)(iv)</t>
  </si>
  <si>
    <t>1.2(c)(i)</t>
  </si>
  <si>
    <t>1.2(c)(ii)</t>
  </si>
  <si>
    <t>1.2(c)(iii)</t>
  </si>
  <si>
    <t>1.3(a)</t>
  </si>
  <si>
    <t>1.3(b)</t>
  </si>
  <si>
    <t xml:space="preserve">1.3(c) </t>
  </si>
  <si>
    <t>1.3(d)</t>
  </si>
  <si>
    <t xml:space="preserve">1.3(e) </t>
  </si>
  <si>
    <t>1.3(f)</t>
  </si>
  <si>
    <t>(Confirmation)</t>
  </si>
  <si>
    <t>1.2(b)(v)</t>
  </si>
  <si>
    <t>Key ctrl ≥ 60%</t>
  </si>
  <si>
    <t xml:space="preserve">No. of control features assessed to be present </t>
  </si>
  <si>
    <t>Total no. of control features</t>
  </si>
  <si>
    <t xml:space="preserve">Score </t>
  </si>
  <si>
    <t>Tax reporting</t>
  </si>
  <si>
    <t>Pass?</t>
  </si>
  <si>
    <t>Entity-level</t>
  </si>
  <si>
    <t>There are 5 worksheets. You are required to complete Sections 1, 2 and 3 and provide details in the "Remarks" worksheet if you have essential information to share e.g. compensating or additional control features not listed in this checklist. The following briefly describes the worksheets:</t>
  </si>
  <si>
    <t xml:space="preserve">Section 2:  Entity-Level Controls </t>
  </si>
  <si>
    <t xml:space="preserve">Section 3: Tax Reporting Controls </t>
  </si>
  <si>
    <r>
      <t>Others:</t>
    </r>
    <r>
      <rPr>
        <i/>
        <sz val="11"/>
        <color theme="1"/>
        <rFont val="Arial"/>
        <family val="2"/>
      </rPr>
      <t xml:space="preserve"> (Please specify in the "Remarks" worksheet)</t>
    </r>
  </si>
  <si>
    <t>Tax Risk Management and Control Framework for Corporate Income Tax (CTRM)</t>
  </si>
  <si>
    <t>If you are part of a corporate group, a representative member entity can complete all sections on a consolidated basis. However, if any of the corporate tax controls differ significantly among each member, please fill in a separate checklist for each member entity.</t>
  </si>
  <si>
    <r>
      <t xml:space="preserve">Tax Governance Structure for Managing Tax Risks and Compliance
</t>
    </r>
    <r>
      <rPr>
        <sz val="11"/>
        <color theme="1"/>
        <rFont val="Arial"/>
        <family val="2"/>
      </rPr>
      <t>The Board oversees the entity's tax risk management framework and policies, and has oversight over its tax matters.</t>
    </r>
  </si>
  <si>
    <t>Name of Entity:</t>
  </si>
  <si>
    <t xml:space="preserve">Overall objective: To set the tone at the top (i.e. the Board) and regard tax risk management as an integral part of the entity's corporate governance. </t>
  </si>
  <si>
    <t>The entity's commitment to comply with the tax laws and regulations</t>
  </si>
  <si>
    <t>The entity's view on tax, including tax risk culture and appetite</t>
  </si>
  <si>
    <t xml:space="preserve">The tax risk management framework and tax governance policy, and the roles and responsibilities of the key stakeholders involved in tax compliance or have management responsibility that can impact tax compliance and the resulting decision-making, are clearly defined, documented and consistently communicated within the entity.
</t>
  </si>
  <si>
    <t xml:space="preserve">The tax governance policy is reviewed when necessary and in accordance with the entity’s review cycle of risk policies.
</t>
  </si>
  <si>
    <t>There is Board and/or senior management's oversight over matters that potentially have significant tax implications to the entity.</t>
  </si>
  <si>
    <r>
      <t xml:space="preserve">Control Environment
</t>
    </r>
    <r>
      <rPr>
        <sz val="11"/>
        <color theme="1"/>
        <rFont val="Arial"/>
        <family val="2"/>
      </rPr>
      <t>Senior management sets a conducive tax compliance environment to better fulfil the entity's tax obligations and manage tax risks.</t>
    </r>
  </si>
  <si>
    <t>As part of the engagement with the relevant stakeholders, the designated person or team provides the relevant tools (e.g. checklist and/or manuals on tax errors to avoid, specific areas of review, etc) to aid them in the process of identifying, evaluating and managing the entity's tax risks.</t>
  </si>
  <si>
    <t xml:space="preserve">The designated person or team is responsible for the accuracy of the entity’s tax returns/forms declarations.
</t>
  </si>
  <si>
    <t xml:space="preserve">The designated person or team has a good working knowledge of the control measures implemented to mitigate the entity's tax risks.
</t>
  </si>
  <si>
    <r>
      <t xml:space="preserve">Risk Assessment &amp; Control Activities
</t>
    </r>
    <r>
      <rPr>
        <sz val="11"/>
        <color theme="1"/>
        <rFont val="Arial"/>
        <family val="2"/>
      </rPr>
      <t>The entity profiles its tax risks and establishes preventive and detective controls to manage them.</t>
    </r>
  </si>
  <si>
    <t xml:space="preserve">The designated person or team engages the relevant stakeholders to carry out the risk management process to identify, evaluate and manage tax risks that the entity is exposed to.
</t>
  </si>
  <si>
    <t xml:space="preserve">All records of tax governance and tax risks management and controls including the key updates and changes are kept and retained for a period of time in accordance with the entity's document retention and record-keeping policy for tax.
</t>
  </si>
  <si>
    <r>
      <t>Information &amp; Communication</t>
    </r>
    <r>
      <rPr>
        <sz val="11"/>
        <color theme="1"/>
        <rFont val="Arial"/>
        <family val="2"/>
      </rPr>
      <t xml:space="preserve">
The entity sets up processes to equip its process owners with the relevant information to execute their designated functions competently and to ensure the effective flow of information.</t>
    </r>
  </si>
  <si>
    <t>The in-coming personnel or the supervisor, in the event that the out-going personnel left the entity early, has to acknowledge that there is a proper handing and taking over.</t>
  </si>
  <si>
    <r>
      <t>Monitoring</t>
    </r>
    <r>
      <rPr>
        <sz val="11"/>
        <color theme="1"/>
        <rFont val="Arial"/>
        <family val="2"/>
      </rPr>
      <t xml:space="preserve">
The entity monitors the tax risk assessment process to ensure that it is working as intended.</t>
    </r>
  </si>
  <si>
    <t>The designated person and/or external tax consultant reviews the significant or exceptional business events as well as accounting and tax changes that have potential tax implications on the entity.</t>
  </si>
  <si>
    <t>(ii) Tax positions/treatments that had been agreed upon with the IRAS so that the agreed treatments are consistently applied across the entity.</t>
  </si>
  <si>
    <t>The monitoring process (i.e. the reviews conducted) is documented and filed for a period of time in accordance with the entity's document retention and record-keeping policy for tax.</t>
  </si>
  <si>
    <t>Important Notes to Entities Performing the Self-Review of Corporate Income Tax Controls</t>
  </si>
  <si>
    <t xml:space="preserve">This checklist provides guidance on the list of key controls and supporting control features for each control segment in an effective Corporate Income Tax Controls Framework. </t>
  </si>
  <si>
    <r>
      <t>For the purpos</t>
    </r>
    <r>
      <rPr>
        <sz val="11"/>
        <color theme="1"/>
        <rFont val="Arial"/>
        <family val="2"/>
      </rPr>
      <t>e of this self-review</t>
    </r>
    <r>
      <rPr>
        <sz val="11"/>
        <rFont val="Arial"/>
        <family val="2"/>
      </rPr>
      <t xml:space="preserve">, a 12-month period should be used to assess the entity's Corporate Income Tax Controls Framework. </t>
    </r>
  </si>
  <si>
    <r>
      <t xml:space="preserve">Please submit a copy of all the worksheets (except "Important Notes") via </t>
    </r>
    <r>
      <rPr>
        <i/>
        <sz val="11"/>
        <rFont val="Arial"/>
        <family val="2"/>
      </rPr>
      <t>myTax Portal</t>
    </r>
    <r>
      <rPr>
        <sz val="11"/>
        <rFont val="Arial"/>
        <family val="2"/>
      </rPr>
      <t xml:space="preserve"> [select "Email Us (myTax Mail)"] upon completion. 
</t>
    </r>
  </si>
  <si>
    <t xml:space="preserve">An entity will use this checklist to perform a self-review to assess the effectiveness of its existing corporate income tax controls. </t>
  </si>
  <si>
    <t xml:space="preserve">C. Acceptable Corporate Income Tax Controls Framework </t>
  </si>
  <si>
    <t xml:space="preserve">An effective Corporate Income Tax Controls Framework should have all the key controls listed in this checklist for all the sections - Tax Governance Structure, Entity-Level Controls and Tax Reporting Controls. </t>
  </si>
  <si>
    <r>
      <t>We recognise that the range and degree of control features supporting the key controls may vary among entities depending on the entity</t>
    </r>
    <r>
      <rPr>
        <sz val="11"/>
        <color theme="1"/>
        <rFont val="Arial"/>
        <family val="2"/>
      </rPr>
      <t>'s tax</t>
    </r>
    <r>
      <rPr>
        <sz val="11"/>
        <rFont val="Arial"/>
        <family val="2"/>
      </rPr>
      <t xml:space="preserve"> risk management policy, processes etc. Where the key controls are not supported by at least 60% of the control features in this checklist, but the entity implements other compensating control features, please elaborate them in the "Remarks" worksheet. We will take them into consideration in determining whether an effective corporate income tax controls framework is present. </t>
    </r>
  </si>
  <si>
    <t xml:space="preserve">A worksheet to include information of compensating or additional control features or other remarks that provide further insight on the entity's corporate income tax controls framework. </t>
  </si>
  <si>
    <t>You can view the overall results of the effectiveness of your corporate income tax controls framework in the "Summary" worksheet. If you meet the acceptable Corporate Income Tax Controls Framework requirement (i.e. all key controls are present with at least 60% supporting control features), you will see the following message in the overall results:</t>
  </si>
  <si>
    <t>Effective Tax Controls Framework present</t>
  </si>
  <si>
    <t>Effective Tax Controls Framework NOT present</t>
  </si>
  <si>
    <r>
      <t>The Board oversees the entity's tax risk management framework and policies, and ensures that the relevant business and/or functional process owners maintain a sound system of tax risk management and internal controls. 
The Board may delegate to a Board Committee, such as the Audit Committee or a separate Board Committee, the responsibility of ensuring the maintenance of a sound system of tax risk management and internal controls.
If a Board Committee is established, the Board and the Board Committee will hereinafter be referred to as "the Board".</t>
    </r>
    <r>
      <rPr>
        <i/>
        <sz val="11"/>
        <color theme="1"/>
        <rFont val="Arial"/>
        <family val="2"/>
      </rPr>
      <t xml:space="preserve">
</t>
    </r>
  </si>
  <si>
    <t>Overall objective: To enable senior management to maintain effective oversight of corporate income tax compliance, including withholding tax and corporate income tax matters.</t>
  </si>
  <si>
    <t xml:space="preserve">Senior management communicates the tax risk management framework and tax governance policy consistently down to the relevant business and/or functional process owners (e.g. Division or Department Heads, Unit Managers or Team Leaders, Risk Coordinators within each Division or Department, and other relevant key staff where applicable). 
</t>
  </si>
  <si>
    <t>Senior management designates a person or team, whether in-house or external, to assist in the tax risk managment process, including engaging and working with the relevant stakeholders (e.g. process owners or teams) to identify, evaluate and manage the entity's tax risks.</t>
  </si>
  <si>
    <t xml:space="preserve">In the case of outsourcing of tax compliance processes to external service providers, controls and checks are put in place by the designated person or team to manage the external service providers (e.g. designated person or team reviews the information provided to the external tax consultant, designated person or team updates the external tax consultant on significant or exceptional business events, tax compliance risks or potential tax implications highlighted by the external tax consultant are escalated to the attention of the Board and/or senior management, etc). </t>
  </si>
  <si>
    <t>The designated person or team lead is an accredited tax practitioner or advisor (Income Tax) of the Singapore Chartered Tax Professionals.
[For tax accreditation from other bodies, please state the bodies' names and the requirements for continuing professional development under those bodies under the "Remarks" worksheet]</t>
  </si>
  <si>
    <t>Disputes with the IRAS on tax treatment that may have significant tax impact and/or penalties exposure.</t>
  </si>
  <si>
    <t xml:space="preserve">Analyse the potential impact (likelihood, frequency and financial impact) of these tax risks, and report to the Board and/or Senior Management, where appropriate. 
</t>
  </si>
  <si>
    <t>Access rights controls are implemented to ensure that only designated persons are granted permissions to view or update the master copies of control measures and procedures.</t>
  </si>
  <si>
    <t>The monitoring process (e.g. tax risk management process being reviewed, selection criteria, outcome of the reviews, recommendations, etc) is documented and retained for a period of time in accordance with the entity's document retention and record-keeping policy for tax.</t>
  </si>
  <si>
    <t>There are controls to ensure that data compiled are correct both in value and tax treatment.</t>
  </si>
  <si>
    <t>The designated person or team is able to identify potential tax issues (e.g. withholding tax compliance, Research and Development claims, transfer pricing issues) for resolution, or where necessary, to seek professional advice from the external tax consultant or to engage in open discussion with the IRAS to clarify on the tax treatment.</t>
  </si>
  <si>
    <t xml:space="preserve">Considers the relevant accounting (i.e. FRS) and tax changes (i.e. change in tax legislation) to determine the appropriate tax treatment. </t>
  </si>
  <si>
    <t>(iii) Reference to be made to the relevant e-Tax guides issued by the IRAS on tax treatment for clarity. Any deviation from the tax treatment in the e-Tax guides should be documented with reasons, approved by the tax reviewer(s), senior management and/or Board, where appropriate.</t>
  </si>
  <si>
    <t>The income tax returns/forms are submitted to the IRAS by the filing due date.</t>
  </si>
  <si>
    <t>The values entered into the income tax returns/forms are agreed to the tax computations and schedules before submission to the IRAS.</t>
  </si>
  <si>
    <t>Information provided to IRAS is reviewed by the tax reviewer(s) and/or process owner(s) to ensure that it is accurate and complete before submission to the IRAS.</t>
  </si>
  <si>
    <t>There is a process for the designated person and/or external tax consultant to coordinate responses to tax enquiries from the IRAS in a timely manner.</t>
  </si>
  <si>
    <t>Related correspondences in addressing the IRAS tax enquiries including the level of management's sign-off, where applicable, are documented and filed to facilitate easy access if the need arises.</t>
  </si>
  <si>
    <t>There is a process to monitor and review the above processes (including the process of working with the external tax consultant) to ensure they operate effectively.</t>
  </si>
  <si>
    <t>There is a process to monitor and review the above processes (including the process of working with the external tax consultant) to ensure that they operate effectively.</t>
  </si>
  <si>
    <t>There is a process in place to monitor and review the above processes to ensure they operate effectively. The reviews are conducted by:</t>
  </si>
  <si>
    <t>Control Reference No</t>
  </si>
  <si>
    <t>Checks are performed to ensure that the tax values are correctly captured in the income tax returns/forms and submitted to the IRAS in a timely manner.</t>
  </si>
  <si>
    <t>Processes and resources are available to respond to the IRAS tax enquiries in a timely and cooperative manner, as well as to correct errors in tax submission.</t>
  </si>
  <si>
    <t>A key control is considered as implemented if 60% or more of the supporting control features of each key control listed are present.</t>
  </si>
  <si>
    <t>Tick the relevant checkbox if the supporting control features were present throughout the period selected for the self-review. In other words, the absence of a checkbox would mean that the supporting control feature was not present. 
Do not check the box if the control feature was present only for a part of the period under review. You should instead elaborate on the control feature that was present only for a part of the period under review in the "Remarks" worksheet, and the duration for which it was present.</t>
  </si>
  <si>
    <t>If the supporting control features for that key control do not meet the 60% rule, the message "Insufficient control features" will appear.</t>
  </si>
  <si>
    <t>Please note that the overall results populated in the "Summary" worksheet is not the final score. IRAS may conduct site visits and interviews to verify the supporting control features implemented by the entity.</t>
  </si>
  <si>
    <t>CTRM Period:</t>
  </si>
  <si>
    <t>Self-Review of Corporate Income Tax Controls Checklist</t>
  </si>
  <si>
    <t>Identify or anticipate tax risks that may have significant impact on the entity due to changes to internal factors (e.g. major information system overhauls, change in business models, new sources of income, new contracts, acquisitions/disposals of businesses or parts of the business, significant restructuring and reorganisations) or external factors (e.g. change in legislations, change in tax rules, change in Financial Reporting Standards [FRS], emerging tax risks) as well as specific business activities or processes.
The review should cover countries/ regions in which the entity or group has significant operations and the changes will likely give rise to significant tax impact or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</si>
</sst>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1];[Red]\-#,##0.00\ [$€-1]"/>
  </numFmts>
  <fonts count="26" x14ac:knownFonts="1">
    <font>
      <sz val="11"/>
      <color theme="1"/>
      <name val="Calibri"/>
      <family val="2"/>
      <scheme val="minor"/>
    </font>
    <font>
      <b/>
      <sz val="12"/>
      <name val="Arial"/>
      <family val="2"/>
    </font>
    <font>
      <sz val="11"/>
      <color theme="1"/>
      <name val="Arial"/>
      <family val="2"/>
    </font>
    <font>
      <sz val="11"/>
      <name val="Arial"/>
      <family val="2"/>
    </font>
    <font>
      <b/>
      <u/>
      <sz val="11"/>
      <name val="Arial"/>
      <family val="2"/>
    </font>
    <font>
      <b/>
      <sz val="11"/>
      <name val="Arial"/>
      <family val="2"/>
    </font>
    <font>
      <sz val="11"/>
      <color rgb="FF00B0F0"/>
      <name val="Arial"/>
      <family val="2"/>
    </font>
    <font>
      <sz val="11"/>
      <color rgb="FF0070C0"/>
      <name val="Arial"/>
      <family val="2"/>
    </font>
    <font>
      <sz val="11"/>
      <color rgb="FFFF0000"/>
      <name val="Arial"/>
      <family val="2"/>
    </font>
    <font>
      <u/>
      <sz val="11"/>
      <name val="Arial"/>
      <family val="2"/>
    </font>
    <font>
      <sz val="11"/>
      <color rgb="FF7030A0"/>
      <name val="Arial"/>
      <family val="2"/>
    </font>
    <font>
      <i/>
      <sz val="11"/>
      <color theme="1"/>
      <name val="Arial"/>
      <family val="2"/>
    </font>
    <font>
      <b/>
      <sz val="11"/>
      <color theme="1"/>
      <name val="Arial"/>
      <family val="2"/>
    </font>
    <font>
      <u/>
      <sz val="11"/>
      <color theme="1"/>
      <name val="Arial"/>
      <family val="2"/>
    </font>
    <font>
      <b/>
      <u/>
      <sz val="11"/>
      <color theme="1"/>
      <name val="Arial"/>
      <family val="2"/>
    </font>
    <font>
      <sz val="11"/>
      <color theme="1"/>
      <name val="Calibri"/>
      <family val="2"/>
    </font>
    <font>
      <sz val="8"/>
      <color rgb="FF000000"/>
      <name val="Segoe UI"/>
      <family val="2"/>
    </font>
    <font>
      <sz val="10"/>
      <color theme="1"/>
      <name val="Arial"/>
      <family val="2"/>
    </font>
    <font>
      <sz val="9"/>
      <color theme="1"/>
      <name val="Arial"/>
      <family val="2"/>
    </font>
    <font>
      <strike/>
      <sz val="11"/>
      <color theme="1"/>
      <name val="Arial"/>
      <family val="2"/>
    </font>
    <font>
      <b/>
      <sz val="12"/>
      <color theme="1"/>
      <name val="Arial"/>
      <family val="2"/>
    </font>
    <font>
      <sz val="11"/>
      <color theme="1"/>
      <name val="Calibri"/>
      <family val="2"/>
      <scheme val="minor"/>
    </font>
    <font>
      <sz val="9"/>
      <color indexed="81"/>
      <name val="Tahoma"/>
      <family val="2"/>
    </font>
    <font>
      <b/>
      <sz val="9"/>
      <color indexed="81"/>
      <name val="Tahoma"/>
      <family val="2"/>
    </font>
    <font>
      <b/>
      <sz val="11"/>
      <color rgb="FFFF0000"/>
      <name val="Arial"/>
      <family val="2"/>
    </font>
    <font>
      <i/>
      <sz val="11"/>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9" fontId="21" fillId="0" borderId="0" applyFont="0" applyFill="0" applyBorder="0" applyAlignment="0" applyProtection="0"/>
  </cellStyleXfs>
  <cellXfs count="343">
    <xf numFmtId="0" fontId="0" fillId="0" borderId="0" xfId="0"/>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Alignment="1">
      <alignment horizontal="left" vertical="top" wrapText="1"/>
    </xf>
    <xf numFmtId="0" fontId="3" fillId="3" borderId="0" xfId="0" quotePrefix="1" applyFont="1" applyFill="1" applyAlignment="1">
      <alignment vertical="top"/>
    </xf>
    <xf numFmtId="0" fontId="2" fillId="3" borderId="0" xfId="0" applyFont="1" applyFill="1" applyAlignment="1">
      <alignment horizontal="left" vertical="top"/>
    </xf>
    <xf numFmtId="0" fontId="6" fillId="3" borderId="0" xfId="0" applyFont="1" applyFill="1" applyAlignment="1">
      <alignment vertical="top"/>
    </xf>
    <xf numFmtId="0" fontId="3" fillId="3" borderId="0" xfId="0" applyFont="1" applyFill="1" applyBorder="1" applyAlignment="1">
      <alignment vertical="top"/>
    </xf>
    <xf numFmtId="0" fontId="7" fillId="3" borderId="0" xfId="0" applyFont="1" applyFill="1" applyBorder="1" applyAlignment="1">
      <alignment vertical="top" wrapText="1"/>
    </xf>
    <xf numFmtId="0" fontId="8" fillId="3" borderId="0" xfId="0" applyFont="1" applyFill="1" applyAlignment="1">
      <alignment vertical="top"/>
    </xf>
    <xf numFmtId="0" fontId="7" fillId="3" borderId="0" xfId="0" applyFont="1" applyFill="1" applyAlignment="1">
      <alignment vertical="top"/>
    </xf>
    <xf numFmtId="0" fontId="3" fillId="3" borderId="0" xfId="0" quotePrefix="1" applyFont="1" applyFill="1" applyBorder="1" applyAlignment="1">
      <alignment vertical="top"/>
    </xf>
    <xf numFmtId="0" fontId="3" fillId="3" borderId="0" xfId="0" applyFont="1" applyFill="1" applyBorder="1" applyAlignment="1">
      <alignment horizontal="left" vertical="top"/>
    </xf>
    <xf numFmtId="0" fontId="9"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7" fillId="3" borderId="0" xfId="0" applyFont="1" applyFill="1" applyBorder="1" applyAlignment="1">
      <alignment horizontal="justify" vertical="top" wrapText="1"/>
    </xf>
    <xf numFmtId="0" fontId="7" fillId="3" borderId="0" xfId="0" applyFont="1" applyFill="1" applyAlignment="1">
      <alignment horizontal="left" vertical="top" wrapText="1"/>
    </xf>
    <xf numFmtId="0" fontId="8" fillId="3" borderId="0" xfId="0" applyFont="1" applyFill="1" applyBorder="1" applyAlignment="1">
      <alignment vertical="top" wrapText="1"/>
    </xf>
    <xf numFmtId="0" fontId="8" fillId="3" borderId="0" xfId="0" quotePrefix="1" applyFont="1" applyFill="1" applyBorder="1" applyAlignment="1">
      <alignment vertical="top"/>
    </xf>
    <xf numFmtId="0" fontId="2" fillId="3" borderId="0" xfId="0" applyFont="1" applyFill="1" applyBorder="1" applyAlignment="1">
      <alignment vertical="top" wrapText="1"/>
    </xf>
    <xf numFmtId="0" fontId="2" fillId="3" borderId="0" xfId="0" quotePrefix="1" applyFont="1" applyFill="1" applyAlignment="1">
      <alignment vertical="top"/>
    </xf>
    <xf numFmtId="0" fontId="3" fillId="3" borderId="0" xfId="0" applyFont="1" applyFill="1" applyBorder="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11" fillId="3" borderId="0" xfId="0" applyFont="1" applyFill="1" applyBorder="1" applyAlignment="1">
      <alignment horizontal="left" vertical="top" wrapText="1"/>
    </xf>
    <xf numFmtId="0" fontId="2" fillId="3" borderId="0" xfId="0" applyFont="1" applyFill="1" applyAlignment="1">
      <alignment horizontal="justify" vertical="top" wrapText="1"/>
    </xf>
    <xf numFmtId="0" fontId="2" fillId="3" borderId="0" xfId="0" applyFont="1" applyFill="1" applyAlignment="1">
      <alignment horizontal="left" vertical="top" wrapText="1"/>
    </xf>
    <xf numFmtId="0" fontId="2" fillId="3" borderId="1" xfId="0" applyFont="1" applyFill="1" applyBorder="1" applyAlignment="1">
      <alignment vertical="top"/>
    </xf>
    <xf numFmtId="0" fontId="12" fillId="3" borderId="1" xfId="0" applyFont="1" applyFill="1" applyBorder="1" applyAlignment="1">
      <alignment horizontal="left" vertical="top" wrapText="1"/>
    </xf>
    <xf numFmtId="0" fontId="2" fillId="3" borderId="1" xfId="0" applyFont="1" applyFill="1" applyBorder="1" applyAlignment="1">
      <alignment horizontal="right" vertical="top"/>
    </xf>
    <xf numFmtId="0" fontId="2" fillId="3" borderId="1" xfId="0" quotePrefix="1" applyFont="1" applyFill="1" applyBorder="1" applyAlignment="1">
      <alignment horizontal="right" vertical="top"/>
    </xf>
    <xf numFmtId="0" fontId="2" fillId="3" borderId="1" xfId="0" applyFont="1" applyFill="1" applyBorder="1" applyAlignment="1">
      <alignment vertical="top" wrapText="1"/>
    </xf>
    <xf numFmtId="0" fontId="2" fillId="5" borderId="0" xfId="0" applyFont="1" applyFill="1" applyAlignment="1">
      <alignment horizontal="left" vertical="top"/>
    </xf>
    <xf numFmtId="0" fontId="2" fillId="5" borderId="0" xfId="0" applyFont="1" applyFill="1" applyAlignment="1">
      <alignment vertical="top"/>
    </xf>
    <xf numFmtId="0" fontId="12" fillId="3" borderId="1" xfId="0" applyFont="1" applyFill="1" applyBorder="1" applyAlignment="1">
      <alignment vertical="top"/>
    </xf>
    <xf numFmtId="0" fontId="12" fillId="3" borderId="0" xfId="0" applyFont="1" applyFill="1" applyBorder="1" applyAlignment="1">
      <alignment horizontal="right" vertical="top"/>
    </xf>
    <xf numFmtId="0" fontId="12" fillId="3" borderId="0" xfId="0" applyFont="1" applyFill="1" applyBorder="1" applyAlignment="1">
      <alignment vertical="top"/>
    </xf>
    <xf numFmtId="9" fontId="2" fillId="3" borderId="1" xfId="0" applyNumberFormat="1" applyFont="1" applyFill="1" applyBorder="1" applyAlignment="1">
      <alignment horizontal="center" vertical="top"/>
    </xf>
    <xf numFmtId="9" fontId="2" fillId="2"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2" fillId="3" borderId="0" xfId="0" applyFont="1" applyFill="1" applyBorder="1" applyAlignment="1">
      <alignment vertical="top"/>
    </xf>
    <xf numFmtId="0" fontId="2" fillId="3" borderId="0" xfId="0" applyFont="1" applyFill="1" applyBorder="1" applyAlignment="1">
      <alignment horizontal="center" vertical="top"/>
    </xf>
    <xf numFmtId="0" fontId="12" fillId="3" borderId="0" xfId="0" applyFont="1" applyFill="1" applyAlignment="1">
      <alignment horizontal="center" vertical="top"/>
    </xf>
    <xf numFmtId="0" fontId="13" fillId="3" borderId="8" xfId="0" applyFont="1" applyFill="1" applyBorder="1" applyAlignment="1">
      <alignment horizontal="left" vertical="top"/>
    </xf>
    <xf numFmtId="0" fontId="2" fillId="3" borderId="8" xfId="0" applyFont="1" applyFill="1" applyBorder="1" applyAlignment="1">
      <alignment horizontal="center" vertical="top"/>
    </xf>
    <xf numFmtId="9" fontId="2" fillId="3" borderId="6" xfId="0" applyNumberFormat="1" applyFont="1" applyFill="1" applyBorder="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2" fontId="0" fillId="0" borderId="0" xfId="0" applyNumberFormat="1" applyAlignment="1">
      <alignment vertical="top"/>
    </xf>
    <xf numFmtId="10" fontId="2" fillId="3" borderId="0" xfId="0" applyNumberFormat="1" applyFont="1" applyFill="1" applyAlignment="1">
      <alignment vertical="top"/>
    </xf>
    <xf numFmtId="9" fontId="2" fillId="0" borderId="1" xfId="0" applyNumberFormat="1" applyFont="1" applyFill="1" applyBorder="1" applyAlignment="1">
      <alignment horizontal="center" vertical="top"/>
    </xf>
    <xf numFmtId="0" fontId="2" fillId="5" borderId="0" xfId="0" applyFont="1" applyFill="1" applyBorder="1" applyAlignment="1">
      <alignment vertical="top"/>
    </xf>
    <xf numFmtId="0" fontId="2" fillId="0" borderId="9" xfId="0" applyFont="1" applyFill="1" applyBorder="1" applyAlignment="1">
      <alignment horizontal="center" vertical="top"/>
    </xf>
    <xf numFmtId="0" fontId="2" fillId="0" borderId="9" xfId="0" applyFont="1" applyFill="1" applyBorder="1" applyAlignment="1">
      <alignment vertical="top"/>
    </xf>
    <xf numFmtId="9" fontId="12" fillId="2" borderId="1" xfId="0" applyNumberFormat="1" applyFont="1" applyFill="1" applyBorder="1" applyAlignment="1">
      <alignment horizontal="center" vertical="top"/>
    </xf>
    <xf numFmtId="9" fontId="12" fillId="3" borderId="1" xfId="0" applyNumberFormat="1" applyFont="1" applyFill="1" applyBorder="1" applyAlignment="1">
      <alignment horizontal="center" vertical="top"/>
    </xf>
    <xf numFmtId="0" fontId="2" fillId="3" borderId="3" xfId="0" applyFont="1" applyFill="1" applyBorder="1" applyAlignment="1">
      <alignment horizontal="right" vertical="top"/>
    </xf>
    <xf numFmtId="0" fontId="2" fillId="3" borderId="3" xfId="0" quotePrefix="1" applyFont="1" applyFill="1" applyBorder="1" applyAlignment="1">
      <alignment horizontal="right" vertical="top"/>
    </xf>
    <xf numFmtId="0" fontId="12" fillId="3" borderId="0" xfId="0" applyFont="1" applyFill="1" applyAlignment="1">
      <alignment vertical="top"/>
    </xf>
    <xf numFmtId="0" fontId="3" fillId="3" borderId="0" xfId="0" applyFont="1" applyFill="1" applyAlignment="1">
      <alignment horizontal="left" vertical="top" wrapText="1"/>
    </xf>
    <xf numFmtId="0" fontId="2" fillId="0" borderId="8" xfId="0" applyFont="1" applyFill="1" applyBorder="1" applyAlignment="1">
      <alignment horizontal="center" vertical="top"/>
    </xf>
    <xf numFmtId="9" fontId="2" fillId="0" borderId="6" xfId="0" applyNumberFormat="1" applyFont="1" applyFill="1" applyBorder="1" applyAlignment="1">
      <alignment horizontal="center" vertical="top"/>
    </xf>
    <xf numFmtId="0" fontId="2" fillId="0" borderId="8" xfId="0" applyFont="1" applyFill="1" applyBorder="1" applyAlignment="1">
      <alignment horizontal="left" vertical="top"/>
    </xf>
    <xf numFmtId="0" fontId="2" fillId="0" borderId="6" xfId="0" applyFont="1" applyFill="1" applyBorder="1" applyAlignment="1">
      <alignment horizontal="center" vertical="top"/>
    </xf>
    <xf numFmtId="0" fontId="13" fillId="0" borderId="8" xfId="0" applyFont="1" applyFill="1" applyBorder="1" applyAlignment="1">
      <alignment horizontal="left" vertical="top"/>
    </xf>
    <xf numFmtId="0" fontId="2" fillId="3" borderId="4" xfId="0" applyFont="1" applyFill="1" applyBorder="1" applyAlignment="1">
      <alignment vertical="top" wrapText="1"/>
    </xf>
    <xf numFmtId="0" fontId="2" fillId="3" borderId="0" xfId="0" applyFont="1" applyFill="1" applyAlignment="1">
      <alignment horizontal="left" vertical="top" wrapText="1"/>
    </xf>
    <xf numFmtId="0" fontId="12" fillId="3" borderId="1" xfId="0" applyFont="1" applyFill="1" applyBorder="1" applyAlignment="1">
      <alignment horizontal="center" vertical="top"/>
    </xf>
    <xf numFmtId="0" fontId="2" fillId="3" borderId="0" xfId="0" applyFont="1" applyFill="1" applyAlignment="1">
      <alignment horizontal="center" vertical="top"/>
    </xf>
    <xf numFmtId="0" fontId="2" fillId="3" borderId="0" xfId="0" applyFont="1" applyFill="1" applyAlignment="1">
      <alignment horizontal="left" vertical="top"/>
    </xf>
    <xf numFmtId="0" fontId="2" fillId="0" borderId="1" xfId="0" applyFont="1" applyFill="1" applyBorder="1" applyAlignment="1">
      <alignment horizontal="left" vertical="top"/>
    </xf>
    <xf numFmtId="0" fontId="2" fillId="3" borderId="6" xfId="0" applyFont="1" applyFill="1" applyBorder="1" applyAlignment="1">
      <alignment horizontal="center" vertical="top"/>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12" fillId="3" borderId="0" xfId="0" applyFont="1" applyFill="1" applyAlignment="1">
      <alignment horizontal="left" vertical="top"/>
    </xf>
    <xf numFmtId="0" fontId="19" fillId="3" borderId="9" xfId="0" applyFont="1" applyFill="1" applyBorder="1" applyAlignment="1">
      <alignment horizontal="left" vertical="top"/>
    </xf>
    <xf numFmtId="0" fontId="2" fillId="3" borderId="10" xfId="0" applyFont="1" applyFill="1" applyBorder="1" applyAlignment="1">
      <alignment horizontal="center" vertical="top"/>
    </xf>
    <xf numFmtId="9" fontId="2" fillId="3" borderId="7" xfId="0" applyNumberFormat="1" applyFont="1" applyFill="1" applyBorder="1" applyAlignment="1">
      <alignment horizontal="center" vertical="top"/>
    </xf>
    <xf numFmtId="0" fontId="2" fillId="0" borderId="17" xfId="0" applyFont="1" applyFill="1" applyBorder="1" applyAlignment="1">
      <alignment vertical="top"/>
    </xf>
    <xf numFmtId="0" fontId="2" fillId="0" borderId="16" xfId="0" applyFont="1" applyFill="1" applyBorder="1" applyAlignment="1">
      <alignment vertical="top"/>
    </xf>
    <xf numFmtId="9" fontId="2" fillId="3" borderId="18" xfId="0" applyNumberFormat="1" applyFont="1" applyFill="1" applyBorder="1" applyAlignment="1">
      <alignment horizontal="center" vertical="top"/>
    </xf>
    <xf numFmtId="10" fontId="2" fillId="3" borderId="0" xfId="1" applyNumberFormat="1" applyFont="1" applyFill="1" applyAlignment="1">
      <alignment vertical="top"/>
    </xf>
    <xf numFmtId="0" fontId="2" fillId="3" borderId="0" xfId="0" applyNumberFormat="1" applyFont="1" applyFill="1" applyAlignment="1">
      <alignment vertical="top"/>
    </xf>
    <xf numFmtId="0" fontId="2" fillId="0" borderId="0" xfId="0" applyFont="1" applyBorder="1" applyAlignment="1">
      <alignment horizontal="center" vertical="top"/>
    </xf>
    <xf numFmtId="0" fontId="12" fillId="3" borderId="1" xfId="0" applyFont="1" applyFill="1" applyBorder="1" applyAlignment="1">
      <alignment horizontal="center" vertical="top" wrapText="1"/>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12" fillId="3" borderId="1" xfId="0" applyFont="1" applyFill="1" applyBorder="1" applyAlignment="1">
      <alignment horizontal="center" vertical="top"/>
    </xf>
    <xf numFmtId="0" fontId="2" fillId="3" borderId="1" xfId="0" applyFont="1" applyFill="1" applyBorder="1" applyAlignment="1">
      <alignment horizontal="center" vertical="top"/>
    </xf>
    <xf numFmtId="0" fontId="12" fillId="2" borderId="1" xfId="0" applyFont="1" applyFill="1" applyBorder="1" applyAlignment="1">
      <alignment horizontal="left" vertical="top"/>
    </xf>
    <xf numFmtId="0" fontId="2" fillId="3" borderId="4" xfId="0" applyFont="1" applyFill="1" applyBorder="1" applyAlignment="1">
      <alignment vertical="top"/>
    </xf>
    <xf numFmtId="0" fontId="12" fillId="3" borderId="0" xfId="0" applyFont="1" applyFill="1" applyAlignment="1">
      <alignment horizontal="left" vertical="top"/>
    </xf>
    <xf numFmtId="0" fontId="3" fillId="3" borderId="0" xfId="0" applyFont="1" applyFill="1" applyBorder="1" applyAlignment="1">
      <alignment horizontal="left" vertical="top" wrapText="1"/>
    </xf>
    <xf numFmtId="0" fontId="2" fillId="3" borderId="0" xfId="0" applyFont="1" applyFill="1" applyBorder="1" applyAlignment="1">
      <alignment horizontal="left" vertical="top" wrapText="1"/>
    </xf>
    <xf numFmtId="0" fontId="12" fillId="3" borderId="1" xfId="0" applyFont="1" applyFill="1" applyBorder="1" applyAlignment="1">
      <alignment horizontal="center" vertical="top" wrapText="1"/>
    </xf>
    <xf numFmtId="0" fontId="2" fillId="3" borderId="1" xfId="0" applyFont="1" applyFill="1" applyBorder="1" applyAlignment="1">
      <alignment horizontal="left" vertical="top"/>
    </xf>
    <xf numFmtId="0" fontId="12" fillId="3" borderId="1" xfId="0" applyFont="1" applyFill="1" applyBorder="1" applyAlignment="1">
      <alignment horizontal="center" vertical="top"/>
    </xf>
    <xf numFmtId="0" fontId="2" fillId="3" borderId="0" xfId="0" applyFont="1" applyFill="1" applyAlignment="1">
      <alignment horizontal="left" vertical="top"/>
    </xf>
    <xf numFmtId="0" fontId="12" fillId="2" borderId="1" xfId="0" applyFont="1" applyFill="1" applyBorder="1" applyAlignment="1">
      <alignment horizontal="left" vertical="top"/>
    </xf>
    <xf numFmtId="0" fontId="2" fillId="3" borderId="1" xfId="0" applyFont="1" applyFill="1" applyBorder="1" applyAlignment="1">
      <alignment horizontal="center" vertical="top"/>
    </xf>
    <xf numFmtId="0" fontId="2" fillId="3" borderId="5" xfId="0" applyFont="1" applyFill="1" applyBorder="1" applyAlignment="1">
      <alignment horizontal="right" vertical="top"/>
    </xf>
    <xf numFmtId="0" fontId="2" fillId="3" borderId="0" xfId="0" applyFont="1" applyFill="1" applyBorder="1" applyAlignment="1">
      <alignment horizontal="left" vertical="top"/>
    </xf>
    <xf numFmtId="0" fontId="12" fillId="3" borderId="0" xfId="0" applyFont="1" applyFill="1" applyAlignment="1">
      <alignment horizontal="left" vertical="top"/>
    </xf>
    <xf numFmtId="0" fontId="2" fillId="0" borderId="0" xfId="0" applyFont="1" applyFill="1" applyBorder="1" applyAlignment="1">
      <alignment horizontal="left" vertical="top" wrapText="1"/>
    </xf>
    <xf numFmtId="0" fontId="2" fillId="7" borderId="2" xfId="0" applyFont="1" applyFill="1" applyBorder="1" applyAlignment="1" applyProtection="1">
      <alignment vertical="top"/>
      <protection locked="0" hidden="1"/>
    </xf>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pplyProtection="1">
      <alignment horizontal="center" vertical="top"/>
      <protection locked="0" hidden="1"/>
    </xf>
    <xf numFmtId="0" fontId="2" fillId="0" borderId="1" xfId="0" applyFont="1" applyBorder="1" applyAlignment="1" applyProtection="1">
      <alignment horizontal="center" vertical="top" wrapText="1"/>
      <protection locked="0" hidden="1"/>
    </xf>
    <xf numFmtId="0" fontId="2" fillId="0" borderId="1" xfId="0" applyFont="1" applyBorder="1" applyAlignment="1" applyProtection="1">
      <alignment horizontal="left" vertical="top"/>
      <protection locked="0" hidden="1"/>
    </xf>
    <xf numFmtId="0" fontId="2" fillId="0" borderId="1" xfId="0" applyFont="1" applyBorder="1" applyAlignment="1">
      <alignment vertical="top"/>
    </xf>
    <xf numFmtId="0" fontId="2" fillId="0" borderId="1" xfId="0" applyFont="1" applyBorder="1" applyAlignment="1" applyProtection="1">
      <alignment vertical="top" wrapText="1"/>
      <protection locked="0" hidden="1"/>
    </xf>
    <xf numFmtId="9" fontId="2" fillId="0" borderId="1" xfId="0" applyNumberFormat="1" applyFont="1" applyBorder="1" applyAlignment="1" applyProtection="1">
      <alignment horizontal="center" vertical="top" wrapText="1"/>
      <protection locked="0" hidden="1"/>
    </xf>
    <xf numFmtId="0" fontId="2" fillId="4" borderId="1" xfId="0" applyFont="1" applyFill="1" applyBorder="1" applyAlignment="1">
      <alignment vertical="top"/>
    </xf>
    <xf numFmtId="0" fontId="2" fillId="4" borderId="1" xfId="0" applyFont="1" applyFill="1" applyBorder="1" applyAlignment="1">
      <alignment horizontal="center" vertical="top"/>
    </xf>
    <xf numFmtId="9" fontId="2" fillId="2" borderId="1" xfId="1" applyFont="1" applyFill="1" applyBorder="1" applyAlignment="1" applyProtection="1">
      <alignment horizontal="left" vertical="top"/>
      <protection locked="0" hidden="1"/>
    </xf>
    <xf numFmtId="0" fontId="2" fillId="2" borderId="1" xfId="0" applyFont="1" applyFill="1" applyBorder="1" applyAlignment="1" applyProtection="1">
      <alignment horizontal="center" vertical="top"/>
      <protection locked="0" hidden="1"/>
    </xf>
    <xf numFmtId="164" fontId="2" fillId="2" borderId="1" xfId="1" applyNumberFormat="1" applyFont="1" applyFill="1" applyBorder="1" applyAlignment="1" applyProtection="1">
      <alignment horizontal="center" vertical="top"/>
      <protection locked="0" hidden="1"/>
    </xf>
    <xf numFmtId="0" fontId="2" fillId="0" borderId="0" xfId="0" applyFont="1" applyAlignment="1" applyProtection="1">
      <alignment vertical="top"/>
      <protection locked="0" hidden="1"/>
    </xf>
    <xf numFmtId="0" fontId="2" fillId="0" borderId="1" xfId="0" applyFont="1" applyFill="1" applyBorder="1" applyAlignment="1" applyProtection="1">
      <alignment horizontal="center" vertical="top"/>
      <protection locked="0" hidden="1"/>
    </xf>
    <xf numFmtId="164" fontId="2" fillId="0" borderId="1" xfId="1" applyNumberFormat="1" applyFont="1" applyFill="1" applyBorder="1" applyAlignment="1" applyProtection="1">
      <alignment horizontal="center" vertical="top"/>
      <protection locked="0" hidden="1"/>
    </xf>
    <xf numFmtId="0" fontId="2" fillId="0" borderId="0" xfId="0" applyFont="1" applyFill="1" applyAlignment="1" applyProtection="1">
      <alignment vertical="top"/>
      <protection locked="0" hidden="1"/>
    </xf>
    <xf numFmtId="0" fontId="2" fillId="0" borderId="0" xfId="0" applyFont="1" applyFill="1" applyAlignment="1">
      <alignment vertical="top"/>
    </xf>
    <xf numFmtId="0" fontId="2" fillId="0" borderId="5" xfId="0" applyFont="1" applyFill="1" applyBorder="1" applyAlignment="1" applyProtection="1">
      <alignment vertical="top"/>
      <protection locked="0" hidden="1"/>
    </xf>
    <xf numFmtId="0" fontId="2" fillId="0" borderId="6" xfId="0" applyFont="1" applyFill="1" applyBorder="1" applyAlignment="1" applyProtection="1">
      <alignment vertical="top"/>
      <protection locked="0" hidden="1"/>
    </xf>
    <xf numFmtId="0" fontId="2" fillId="0" borderId="7" xfId="0" applyFont="1" applyFill="1" applyBorder="1" applyAlignment="1" applyProtection="1">
      <alignment vertical="top"/>
      <protection locked="0" hidden="1"/>
    </xf>
    <xf numFmtId="0" fontId="2" fillId="0" borderId="1" xfId="0" applyFont="1" applyBorder="1" applyAlignment="1">
      <alignment horizontal="left" vertical="top"/>
    </xf>
    <xf numFmtId="164" fontId="2" fillId="0" borderId="1" xfId="0" applyNumberFormat="1" applyFont="1" applyFill="1" applyBorder="1" applyAlignment="1" applyProtection="1">
      <alignment vertical="top"/>
      <protection locked="0" hidden="1"/>
    </xf>
    <xf numFmtId="0" fontId="2" fillId="0" borderId="1" xfId="0" applyFont="1" applyFill="1" applyBorder="1" applyAlignment="1" applyProtection="1">
      <alignment vertical="top"/>
      <protection locked="0" hidden="1"/>
    </xf>
    <xf numFmtId="0" fontId="2" fillId="0" borderId="0" xfId="0" applyFont="1" applyFill="1" applyAlignment="1" applyProtection="1">
      <alignment horizontal="center" vertical="top"/>
      <protection locked="0" hidden="1"/>
    </xf>
    <xf numFmtId="164" fontId="2" fillId="0" borderId="0" xfId="0" applyNumberFormat="1" applyFont="1" applyAlignment="1" applyProtection="1">
      <alignment vertical="top"/>
      <protection locked="0" hidden="1"/>
    </xf>
    <xf numFmtId="0" fontId="2" fillId="0" borderId="1" xfId="0" applyFont="1" applyBorder="1" applyAlignment="1" applyProtection="1">
      <alignment vertical="top"/>
      <protection locked="0" hidden="1"/>
    </xf>
    <xf numFmtId="164" fontId="2" fillId="0" borderId="1" xfId="0" applyNumberFormat="1" applyFont="1" applyBorder="1" applyAlignment="1" applyProtection="1">
      <alignment vertical="top"/>
      <protection locked="0" hidden="1"/>
    </xf>
    <xf numFmtId="0" fontId="3" fillId="0" borderId="1"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1" xfId="0" applyFont="1" applyBorder="1" applyAlignment="1">
      <alignment horizontal="left" vertical="top"/>
    </xf>
    <xf numFmtId="9" fontId="2" fillId="2" borderId="1" xfId="1" applyNumberFormat="1" applyFont="1" applyFill="1" applyBorder="1" applyAlignment="1" applyProtection="1">
      <alignment horizontal="center" vertical="top"/>
      <protection locked="0" hidden="1"/>
    </xf>
    <xf numFmtId="0" fontId="2" fillId="7" borderId="0" xfId="0" applyFont="1" applyFill="1" applyAlignment="1" applyProtection="1">
      <alignment vertical="top"/>
      <protection locked="0" hidden="1"/>
    </xf>
    <xf numFmtId="0" fontId="12" fillId="4" borderId="1" xfId="0" applyFont="1" applyFill="1" applyBorder="1" applyAlignment="1">
      <alignment horizontal="center" vertical="top" wrapText="1"/>
    </xf>
    <xf numFmtId="0" fontId="12" fillId="4" borderId="1" xfId="0" applyFont="1" applyFill="1" applyBorder="1" applyAlignment="1">
      <alignment horizontal="center" vertical="top"/>
    </xf>
    <xf numFmtId="0" fontId="12" fillId="2" borderId="1" xfId="0" applyFont="1" applyFill="1" applyBorder="1" applyAlignment="1">
      <alignment horizontal="center" vertical="top"/>
    </xf>
    <xf numFmtId="0" fontId="12" fillId="2" borderId="1" xfId="0" applyFont="1" applyFill="1" applyBorder="1" applyAlignment="1">
      <alignment horizontal="center" vertical="top" wrapText="1"/>
    </xf>
    <xf numFmtId="0" fontId="12" fillId="0" borderId="1" xfId="0" applyFont="1" applyBorder="1" applyAlignment="1">
      <alignment horizontal="center" vertical="top"/>
    </xf>
    <xf numFmtId="9" fontId="12" fillId="0" borderId="1" xfId="1" applyFont="1" applyBorder="1" applyAlignment="1">
      <alignment horizontal="center" vertical="top"/>
    </xf>
    <xf numFmtId="0" fontId="2" fillId="8" borderId="1" xfId="0" applyFont="1" applyFill="1" applyBorder="1" applyAlignment="1" applyProtection="1">
      <alignment horizontal="left" vertical="top"/>
      <protection locked="0" hidden="1"/>
    </xf>
    <xf numFmtId="0" fontId="2" fillId="8" borderId="1" xfId="0" applyFont="1" applyFill="1" applyBorder="1" applyAlignment="1" applyProtection="1">
      <alignment vertical="top"/>
      <protection locked="0" hidden="1"/>
    </xf>
    <xf numFmtId="0" fontId="2" fillId="8" borderId="0" xfId="0" applyFont="1" applyFill="1" applyAlignment="1">
      <alignment vertical="top"/>
    </xf>
    <xf numFmtId="0" fontId="2" fillId="7" borderId="0" xfId="0" applyFont="1" applyFill="1" applyAlignment="1">
      <alignment vertical="top"/>
    </xf>
    <xf numFmtId="165" fontId="2" fillId="0" borderId="1" xfId="0" applyNumberFormat="1" applyFont="1" applyBorder="1" applyAlignment="1">
      <alignment vertical="top"/>
    </xf>
    <xf numFmtId="0" fontId="2" fillId="4" borderId="4" xfId="0" applyFont="1" applyFill="1" applyBorder="1" applyAlignment="1">
      <alignment horizontal="center" vertical="top"/>
    </xf>
    <xf numFmtId="0" fontId="2" fillId="7" borderId="1" xfId="0" applyFont="1" applyFill="1" applyBorder="1" applyAlignment="1" applyProtection="1">
      <alignment horizontal="center" vertical="top"/>
      <protection locked="0" hidden="1"/>
    </xf>
    <xf numFmtId="0" fontId="2" fillId="0" borderId="0" xfId="0" applyFont="1" applyAlignment="1">
      <alignment horizontal="center" vertical="top"/>
    </xf>
    <xf numFmtId="0" fontId="0" fillId="0" borderId="1" xfId="0" applyFont="1" applyBorder="1" applyAlignment="1" applyProtection="1">
      <alignment vertical="top" wrapText="1"/>
      <protection hidden="1"/>
    </xf>
    <xf numFmtId="0" fontId="0" fillId="0" borderId="1" xfId="0" applyFont="1" applyBorder="1" applyAlignment="1" applyProtection="1">
      <alignment vertical="top"/>
      <protection hidden="1"/>
    </xf>
    <xf numFmtId="9" fontId="2" fillId="0" borderId="1" xfId="1" applyFont="1" applyBorder="1" applyAlignment="1">
      <alignment vertical="top"/>
    </xf>
    <xf numFmtId="0" fontId="24" fillId="0" borderId="0" xfId="0" applyFont="1" applyBorder="1" applyAlignment="1">
      <alignment horizontal="center" vertical="top"/>
    </xf>
    <xf numFmtId="0" fontId="12" fillId="0" borderId="0" xfId="0" applyFont="1" applyFill="1" applyBorder="1" applyAlignment="1">
      <alignment horizontal="left" vertical="top" wrapText="1"/>
    </xf>
    <xf numFmtId="9" fontId="2" fillId="3" borderId="0" xfId="0" applyNumberFormat="1" applyFont="1" applyFill="1" applyBorder="1" applyAlignment="1">
      <alignment horizontal="center" vertical="top"/>
    </xf>
    <xf numFmtId="0" fontId="12" fillId="0" borderId="1" xfId="0" applyFont="1" applyBorder="1" applyAlignment="1">
      <alignment vertical="top"/>
    </xf>
    <xf numFmtId="0" fontId="2" fillId="3" borderId="1" xfId="0"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2" fillId="5" borderId="0" xfId="0" applyFont="1" applyFill="1" applyAlignment="1" applyProtection="1">
      <alignment vertical="top"/>
      <protection locked="0"/>
    </xf>
    <xf numFmtId="0" fontId="2" fillId="3" borderId="2"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7" xfId="0" applyFont="1" applyFill="1" applyBorder="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0" borderId="1" xfId="0" applyFont="1" applyBorder="1" applyAlignment="1" applyProtection="1">
      <alignment vertical="top"/>
      <protection locked="0"/>
    </xf>
    <xf numFmtId="0" fontId="2" fillId="3" borderId="0" xfId="0" applyFont="1" applyFill="1" applyAlignment="1" applyProtection="1">
      <alignment vertical="top"/>
      <protection locked="0"/>
    </xf>
    <xf numFmtId="0" fontId="2" fillId="3" borderId="0" xfId="0" applyFont="1" applyFill="1" applyAlignment="1" applyProtection="1">
      <alignment horizontal="left" vertical="top"/>
      <protection locked="0"/>
    </xf>
    <xf numFmtId="0" fontId="11" fillId="3" borderId="0" xfId="0" applyFont="1" applyFill="1" applyAlignment="1" applyProtection="1">
      <alignment horizontal="left" vertical="top"/>
      <protection locked="0"/>
    </xf>
    <xf numFmtId="0" fontId="12" fillId="3" borderId="0" xfId="0" applyFont="1" applyFill="1" applyAlignment="1" applyProtection="1">
      <alignment horizontal="left" vertical="top"/>
    </xf>
    <xf numFmtId="0" fontId="2" fillId="3" borderId="0" xfId="0" applyFont="1" applyFill="1" applyAlignment="1" applyProtection="1">
      <alignment vertical="top"/>
    </xf>
    <xf numFmtId="0" fontId="2" fillId="3" borderId="0" xfId="0" applyFont="1" applyFill="1" applyAlignment="1" applyProtection="1">
      <alignment horizontal="left" vertical="top"/>
    </xf>
    <xf numFmtId="0" fontId="2" fillId="3" borderId="0" xfId="0" applyFont="1" applyFill="1" applyBorder="1" applyAlignment="1" applyProtection="1">
      <alignment horizontal="right" vertical="top"/>
    </xf>
    <xf numFmtId="0" fontId="12" fillId="3" borderId="1" xfId="0" applyFont="1" applyFill="1" applyBorder="1" applyAlignment="1" applyProtection="1">
      <alignment vertical="top"/>
    </xf>
    <xf numFmtId="0" fontId="12" fillId="3" borderId="2" xfId="0" applyFont="1" applyFill="1" applyBorder="1" applyAlignment="1" applyProtection="1">
      <alignment vertical="top"/>
      <protection locked="0"/>
    </xf>
    <xf numFmtId="0" fontId="3" fillId="3" borderId="0" xfId="0" applyFont="1" applyFill="1" applyBorder="1" applyAlignment="1">
      <alignment horizontal="left" vertical="top" wrapText="1"/>
    </xf>
    <xf numFmtId="0" fontId="2" fillId="3" borderId="5" xfId="0" applyFont="1" applyFill="1" applyBorder="1" applyAlignment="1">
      <alignment vertical="top"/>
    </xf>
    <xf numFmtId="0" fontId="20" fillId="3" borderId="0" xfId="0" applyFont="1" applyFill="1" applyAlignment="1">
      <alignment horizontal="left" vertical="top" wrapText="1"/>
    </xf>
    <xf numFmtId="0" fontId="2" fillId="3" borderId="0" xfId="0" applyFont="1" applyFill="1" applyAlignment="1">
      <alignment horizontal="left" vertical="top"/>
    </xf>
    <xf numFmtId="0" fontId="20" fillId="3" borderId="0" xfId="0" applyFont="1" applyFill="1" applyAlignment="1" applyProtection="1">
      <alignment horizontal="left" vertical="top" wrapText="1"/>
    </xf>
    <xf numFmtId="0" fontId="2" fillId="3" borderId="1" xfId="0" applyFont="1" applyFill="1" applyBorder="1" applyAlignment="1" applyProtection="1">
      <alignment vertical="top" wrapText="1"/>
      <protection locked="0"/>
    </xf>
    <xf numFmtId="0" fontId="2" fillId="3" borderId="3" xfId="0" applyFont="1" applyFill="1" applyBorder="1" applyAlignment="1" applyProtection="1">
      <alignment vertical="top" wrapText="1"/>
      <protection locked="0"/>
    </xf>
    <xf numFmtId="0" fontId="2" fillId="3" borderId="4" xfId="0" applyFont="1" applyFill="1" applyBorder="1" applyAlignment="1" applyProtection="1">
      <alignment vertical="top" wrapText="1"/>
      <protection locked="0"/>
    </xf>
    <xf numFmtId="0" fontId="12" fillId="3" borderId="0" xfId="0" applyFont="1" applyFill="1" applyAlignment="1">
      <alignment horizontal="left" vertical="top"/>
    </xf>
    <xf numFmtId="0" fontId="2" fillId="3" borderId="11" xfId="0" applyFont="1" applyFill="1" applyBorder="1" applyAlignment="1" applyProtection="1">
      <alignment vertical="top"/>
      <protection locked="0"/>
    </xf>
    <xf numFmtId="0" fontId="12" fillId="3" borderId="11" xfId="0" applyFont="1" applyFill="1" applyBorder="1" applyAlignment="1" applyProtection="1">
      <alignment vertical="top"/>
      <protection locked="0"/>
    </xf>
    <xf numFmtId="0" fontId="2" fillId="3" borderId="0" xfId="0" applyFont="1" applyFill="1" applyAlignment="1">
      <alignment horizontal="left" vertical="top" wrapText="1"/>
    </xf>
    <xf numFmtId="0" fontId="3" fillId="3" borderId="0" xfId="0" applyFont="1" applyFill="1" applyAlignment="1">
      <alignment horizontal="left" vertical="top" wrapText="1"/>
    </xf>
    <xf numFmtId="0" fontId="7" fillId="3" borderId="0" xfId="0" applyFont="1" applyFill="1" applyAlignment="1">
      <alignment horizontal="left" vertical="top" wrapText="1"/>
    </xf>
    <xf numFmtId="0" fontId="3" fillId="3" borderId="0" xfId="0" applyFont="1" applyFill="1" applyBorder="1" applyAlignment="1">
      <alignment horizontal="left" vertical="top" wrapText="1"/>
    </xf>
    <xf numFmtId="0" fontId="5" fillId="2" borderId="1" xfId="0" applyFont="1" applyFill="1" applyBorder="1" applyAlignment="1">
      <alignment horizontal="left" vertical="top"/>
    </xf>
    <xf numFmtId="0" fontId="2" fillId="3" borderId="0" xfId="0" applyFont="1" applyFill="1" applyBorder="1" applyAlignment="1">
      <alignment horizontal="left" vertical="top" wrapText="1"/>
    </xf>
    <xf numFmtId="0" fontId="5" fillId="3" borderId="1" xfId="0" applyFont="1" applyFill="1" applyBorder="1" applyAlignment="1">
      <alignment horizontal="center" vertical="top"/>
    </xf>
    <xf numFmtId="0" fontId="12"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16"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3" borderId="0"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10" xfId="0" applyFont="1" applyFill="1" applyBorder="1" applyAlignment="1">
      <alignment horizontal="center" vertical="top" wrapText="1"/>
    </xf>
    <xf numFmtId="0" fontId="12" fillId="3" borderId="2"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1" xfId="0" applyFont="1" applyFill="1" applyBorder="1" applyAlignment="1">
      <alignment horizontal="center" vertical="top" wrapText="1"/>
    </xf>
    <xf numFmtId="0" fontId="2" fillId="3" borderId="3"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4" xfId="0" applyFont="1" applyFill="1" applyBorder="1" applyAlignment="1">
      <alignment horizontal="left" vertical="top" wrapText="1"/>
    </xf>
    <xf numFmtId="0" fontId="5" fillId="3" borderId="3"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4" xfId="0" applyFont="1" applyFill="1" applyBorder="1" applyAlignment="1">
      <alignment horizontal="center" vertical="top" wrapText="1"/>
    </xf>
    <xf numFmtId="0" fontId="2" fillId="3" borderId="15"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8"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8" xfId="0" applyFont="1" applyFill="1" applyBorder="1" applyAlignment="1">
      <alignment horizontal="left" vertical="top" wrapText="1"/>
    </xf>
    <xf numFmtId="0" fontId="10" fillId="3" borderId="0" xfId="0" applyFont="1" applyFill="1" applyAlignment="1">
      <alignment horizontal="left" vertical="top" wrapText="1"/>
    </xf>
    <xf numFmtId="0" fontId="2" fillId="3" borderId="0" xfId="0" applyFont="1" applyFill="1" applyAlignment="1">
      <alignment vertical="top" wrapText="1"/>
    </xf>
    <xf numFmtId="0" fontId="1" fillId="3" borderId="0" xfId="0" applyFont="1" applyFill="1" applyAlignment="1">
      <alignment horizontal="left" vertical="top" wrapText="1"/>
    </xf>
    <xf numFmtId="0" fontId="5" fillId="3" borderId="1" xfId="0" applyFont="1" applyFill="1" applyBorder="1" applyAlignment="1">
      <alignment horizontal="center" vertical="top" wrapText="1"/>
    </xf>
    <xf numFmtId="0" fontId="4" fillId="3" borderId="0" xfId="0" applyFont="1" applyFill="1" applyAlignment="1">
      <alignment horizontal="left" vertical="top" wrapText="1"/>
    </xf>
    <xf numFmtId="0" fontId="14" fillId="3" borderId="0" xfId="0" applyFont="1" applyFill="1" applyAlignment="1">
      <alignment horizontal="left" vertical="top"/>
    </xf>
    <xf numFmtId="0" fontId="2" fillId="3" borderId="0" xfId="0" applyFont="1" applyFill="1" applyAlignment="1">
      <alignment horizontal="center" vertical="top"/>
    </xf>
    <xf numFmtId="0" fontId="12" fillId="3" borderId="3" xfId="0" applyFont="1" applyFill="1" applyBorder="1" applyAlignment="1">
      <alignment horizontal="left" vertical="top"/>
    </xf>
    <xf numFmtId="0" fontId="12" fillId="3" borderId="4" xfId="0" applyFont="1" applyFill="1" applyBorder="1" applyAlignment="1">
      <alignment horizontal="left" vertical="top"/>
    </xf>
    <xf numFmtId="0" fontId="2" fillId="3" borderId="0" xfId="0" applyFont="1" applyFill="1" applyAlignment="1">
      <alignment horizontal="left" vertical="top"/>
    </xf>
    <xf numFmtId="0" fontId="2" fillId="0" borderId="0" xfId="0" applyFont="1" applyBorder="1" applyAlignment="1" applyProtection="1">
      <alignment horizontal="center" vertical="top"/>
      <protection locked="0"/>
    </xf>
    <xf numFmtId="0" fontId="12" fillId="5" borderId="0" xfId="0" applyFont="1" applyFill="1" applyAlignment="1">
      <alignment horizontal="left" vertical="top"/>
    </xf>
    <xf numFmtId="0" fontId="2" fillId="5" borderId="0" xfId="0" applyFont="1" applyFill="1" applyAlignment="1">
      <alignment horizontal="center" vertical="top"/>
    </xf>
    <xf numFmtId="0" fontId="2" fillId="3" borderId="1" xfId="0" applyFont="1" applyFill="1" applyBorder="1" applyAlignment="1">
      <alignment horizontal="left" vertical="top" wrapText="1"/>
    </xf>
    <xf numFmtId="0" fontId="18" fillId="0" borderId="1" xfId="0" applyFont="1" applyFill="1" applyBorder="1" applyAlignment="1" applyProtection="1">
      <alignment horizontal="center" vertical="top" wrapText="1"/>
      <protection locked="0"/>
    </xf>
    <xf numFmtId="0" fontId="2" fillId="3" borderId="1" xfId="0" applyFont="1" applyFill="1" applyBorder="1" applyAlignment="1">
      <alignment horizontal="left" vertical="top"/>
    </xf>
    <xf numFmtId="0" fontId="17" fillId="0" borderId="3" xfId="0" applyFont="1" applyFill="1" applyBorder="1" applyAlignment="1" applyProtection="1">
      <alignment vertical="top" wrapText="1"/>
      <protection locked="0"/>
    </xf>
    <xf numFmtId="0" fontId="17" fillId="0" borderId="4" xfId="0" applyFont="1" applyFill="1" applyBorder="1" applyAlignment="1" applyProtection="1">
      <alignment vertical="top" wrapText="1"/>
      <protection locked="0"/>
    </xf>
    <xf numFmtId="0" fontId="12" fillId="2" borderId="1" xfId="0" applyFont="1" applyFill="1" applyBorder="1" applyAlignment="1">
      <alignment horizontal="left" vertical="top" wrapText="1"/>
    </xf>
    <xf numFmtId="0" fontId="2" fillId="2" borderId="1" xfId="0" applyFont="1" applyFill="1" applyBorder="1" applyAlignment="1">
      <alignment horizontal="center" vertical="top"/>
    </xf>
    <xf numFmtId="0" fontId="2" fillId="3" borderId="5" xfId="0" applyFont="1" applyFill="1" applyBorder="1" applyAlignment="1" applyProtection="1">
      <alignment horizontal="center" vertical="top"/>
      <protection locked="0"/>
    </xf>
    <xf numFmtId="0" fontId="2" fillId="3" borderId="6" xfId="0" applyFont="1" applyFill="1" applyBorder="1" applyAlignment="1" applyProtection="1">
      <alignment horizontal="center" vertical="top"/>
      <protection locked="0"/>
    </xf>
    <xf numFmtId="0" fontId="2" fillId="3" borderId="7" xfId="0" applyFont="1" applyFill="1" applyBorder="1" applyAlignment="1" applyProtection="1">
      <alignment horizontal="center" vertical="top"/>
      <protection locked="0"/>
    </xf>
    <xf numFmtId="0" fontId="12" fillId="0" borderId="3" xfId="0" applyFont="1" applyFill="1" applyBorder="1" applyAlignment="1">
      <alignment horizontal="center" vertical="top"/>
    </xf>
    <xf numFmtId="0" fontId="2" fillId="0" borderId="4" xfId="0" applyFont="1" applyFill="1" applyBorder="1" applyAlignment="1">
      <alignment horizontal="center" vertical="top"/>
    </xf>
    <xf numFmtId="0" fontId="12" fillId="3" borderId="1" xfId="0" applyFont="1" applyFill="1" applyBorder="1" applyAlignment="1">
      <alignment horizontal="center" vertical="top"/>
    </xf>
    <xf numFmtId="0" fontId="12" fillId="4" borderId="1" xfId="0" applyFont="1" applyFill="1" applyBorder="1" applyAlignment="1">
      <alignment horizontal="left" vertical="top" wrapText="1"/>
    </xf>
    <xf numFmtId="0" fontId="12" fillId="4" borderId="1" xfId="0" applyFont="1" applyFill="1" applyBorder="1" applyAlignment="1">
      <alignment horizontal="left" vertical="top"/>
    </xf>
    <xf numFmtId="0" fontId="18" fillId="0" borderId="1" xfId="0" applyFont="1" applyBorder="1" applyAlignment="1" applyProtection="1">
      <alignment horizontal="center" vertical="top" wrapText="1"/>
      <protection locked="0"/>
    </xf>
    <xf numFmtId="0" fontId="18" fillId="0" borderId="1" xfId="0" quotePrefix="1" applyFont="1" applyFill="1" applyBorder="1" applyAlignment="1" applyProtection="1">
      <alignment horizontal="center" vertical="top" wrapText="1"/>
      <protection locked="0"/>
    </xf>
    <xf numFmtId="0" fontId="11" fillId="3" borderId="1" xfId="0" applyFont="1" applyFill="1" applyBorder="1" applyAlignment="1">
      <alignment horizontal="left" vertical="top"/>
    </xf>
    <xf numFmtId="0" fontId="18" fillId="0" borderId="15"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18" fillId="0" borderId="4" xfId="0" applyFont="1" applyBorder="1" applyAlignment="1" applyProtection="1">
      <alignment horizontal="center" vertical="top" wrapText="1"/>
      <protection locked="0"/>
    </xf>
    <xf numFmtId="0" fontId="18" fillId="3" borderId="1" xfId="0" applyFont="1" applyFill="1" applyBorder="1" applyAlignment="1" applyProtection="1">
      <alignment horizontal="center" vertical="top" wrapText="1"/>
      <protection locked="0"/>
    </xf>
    <xf numFmtId="0" fontId="18" fillId="0" borderId="1"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top" wrapText="1"/>
      <protection locked="0"/>
    </xf>
    <xf numFmtId="0" fontId="2" fillId="3" borderId="4"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vertical="top" wrapText="1"/>
      <protection locked="0"/>
    </xf>
    <xf numFmtId="0" fontId="18" fillId="0" borderId="3" xfId="0" applyFont="1" applyFill="1" applyBorder="1" applyAlignment="1" applyProtection="1">
      <alignment horizontal="center" vertical="top" wrapText="1"/>
      <protection locked="0"/>
    </xf>
    <xf numFmtId="0" fontId="18" fillId="0" borderId="4" xfId="0"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top"/>
      <protection locked="0"/>
    </xf>
    <xf numFmtId="0" fontId="2" fillId="0" borderId="7"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protection locked="0"/>
    </xf>
    <xf numFmtId="0" fontId="2" fillId="0" borderId="1" xfId="0" applyFont="1" applyFill="1" applyBorder="1" applyAlignment="1">
      <alignment horizontal="left" vertical="top" wrapText="1"/>
    </xf>
    <xf numFmtId="0" fontId="12" fillId="2"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7" xfId="0" applyFont="1" applyFill="1" applyBorder="1" applyAlignment="1">
      <alignment horizontal="left" vertical="top"/>
    </xf>
    <xf numFmtId="0" fontId="2" fillId="0" borderId="15" xfId="0" applyFont="1" applyFill="1" applyBorder="1" applyAlignment="1" applyProtection="1">
      <alignment horizontal="center" vertical="top" wrapText="1"/>
      <protection locked="0"/>
    </xf>
    <xf numFmtId="0" fontId="2" fillId="0" borderId="16"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8" xfId="0" applyFont="1" applyFill="1" applyBorder="1" applyAlignment="1" applyProtection="1">
      <alignment horizontal="center" vertical="top" wrapText="1"/>
      <protection locked="0"/>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8" xfId="0" applyFont="1" applyFill="1" applyBorder="1" applyAlignment="1">
      <alignment horizontal="left" vertical="top"/>
    </xf>
    <xf numFmtId="0" fontId="2" fillId="3" borderId="7" xfId="0" applyFont="1" applyFill="1" applyBorder="1" applyAlignment="1">
      <alignment horizontal="left" vertical="top"/>
    </xf>
    <xf numFmtId="0" fontId="11" fillId="3" borderId="10" xfId="0" applyFont="1" applyFill="1" applyBorder="1" applyAlignment="1">
      <alignment horizontal="left" vertical="top" wrapText="1"/>
    </xf>
    <xf numFmtId="0" fontId="11" fillId="3" borderId="18" xfId="0" applyFont="1" applyFill="1" applyBorder="1" applyAlignment="1">
      <alignment horizontal="left" vertical="top" wrapText="1"/>
    </xf>
    <xf numFmtId="0" fontId="2" fillId="3" borderId="15" xfId="0" applyFont="1" applyFill="1" applyBorder="1" applyAlignment="1" applyProtection="1">
      <alignment horizontal="center" vertical="top" wrapText="1"/>
      <protection locked="0"/>
    </xf>
    <xf numFmtId="0" fontId="2" fillId="3" borderId="16"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protection locked="0"/>
    </xf>
    <xf numFmtId="0" fontId="2" fillId="3" borderId="9" xfId="0" applyFont="1" applyFill="1" applyBorder="1" applyAlignment="1" applyProtection="1">
      <alignment horizontal="center" vertical="top" wrapText="1"/>
      <protection locked="0"/>
    </xf>
    <xf numFmtId="0" fontId="2" fillId="3" borderId="10" xfId="0" applyFont="1" applyFill="1" applyBorder="1" applyAlignment="1" applyProtection="1">
      <alignment horizontal="center" vertical="top" wrapText="1"/>
      <protection locked="0"/>
    </xf>
    <xf numFmtId="0" fontId="2" fillId="3" borderId="18" xfId="0"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3" fillId="3" borderId="15" xfId="0" applyFont="1" applyFill="1" applyBorder="1" applyAlignment="1">
      <alignment horizontal="left" vertical="top" wrapText="1"/>
    </xf>
    <xf numFmtId="0" fontId="2" fillId="3" borderId="16" xfId="0" applyFont="1" applyFill="1" applyBorder="1" applyAlignment="1">
      <alignment horizontal="left" vertical="top"/>
    </xf>
    <xf numFmtId="0" fontId="2" fillId="3" borderId="9" xfId="0" applyFont="1" applyFill="1" applyBorder="1" applyAlignment="1" applyProtection="1">
      <alignment horizontal="center" vertical="top"/>
      <protection locked="0"/>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0" borderId="1" xfId="0" applyFont="1" applyBorder="1" applyAlignment="1" applyProtection="1">
      <alignment horizontal="center" vertical="top" wrapText="1"/>
      <protection locked="0"/>
    </xf>
    <xf numFmtId="0" fontId="2" fillId="3" borderId="5" xfId="0" quotePrefix="1" applyFont="1" applyFill="1" applyBorder="1" applyAlignment="1">
      <alignment horizontal="right" vertical="top"/>
    </xf>
    <xf numFmtId="0" fontId="2" fillId="3" borderId="6" xfId="0" quotePrefix="1" applyFont="1" applyFill="1" applyBorder="1" applyAlignment="1">
      <alignment horizontal="right" vertical="top"/>
    </xf>
    <xf numFmtId="0" fontId="2" fillId="3" borderId="7" xfId="0" quotePrefix="1" applyFont="1" applyFill="1" applyBorder="1" applyAlignment="1">
      <alignment horizontal="right" vertical="top"/>
    </xf>
    <xf numFmtId="0" fontId="2" fillId="3" borderId="5" xfId="0" applyFont="1" applyFill="1" applyBorder="1" applyAlignment="1">
      <alignment horizontal="right" vertical="top"/>
    </xf>
    <xf numFmtId="0" fontId="2" fillId="3" borderId="6" xfId="0" applyFont="1" applyFill="1" applyBorder="1" applyAlignment="1">
      <alignment horizontal="right" vertical="top"/>
    </xf>
    <xf numFmtId="0" fontId="2" fillId="3" borderId="7" xfId="0" applyFont="1" applyFill="1" applyBorder="1" applyAlignment="1">
      <alignment horizontal="right"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3" xfId="0" applyFont="1" applyFill="1" applyBorder="1" applyAlignment="1" applyProtection="1">
      <alignment vertical="top" wrapText="1"/>
      <protection locked="0"/>
    </xf>
    <xf numFmtId="0" fontId="2" fillId="3" borderId="4" xfId="0" applyFont="1" applyFill="1" applyBorder="1" applyAlignment="1" applyProtection="1">
      <alignment vertical="top" wrapText="1"/>
      <protection locked="0"/>
    </xf>
    <xf numFmtId="0" fontId="12" fillId="3" borderId="3" xfId="0" applyFont="1" applyFill="1" applyBorder="1" applyAlignment="1" applyProtection="1">
      <alignment vertical="top"/>
    </xf>
    <xf numFmtId="0" fontId="12" fillId="3" borderId="4" xfId="0" applyFont="1" applyFill="1" applyBorder="1" applyAlignment="1" applyProtection="1">
      <alignment vertical="top"/>
    </xf>
    <xf numFmtId="0" fontId="2" fillId="3" borderId="1" xfId="0" applyFont="1" applyFill="1" applyBorder="1" applyAlignment="1" applyProtection="1">
      <alignment vertical="top" wrapText="1"/>
      <protection locked="0"/>
    </xf>
    <xf numFmtId="0" fontId="12" fillId="3" borderId="11" xfId="0" applyFont="1" applyFill="1" applyBorder="1" applyAlignment="1">
      <alignment horizontal="left" vertical="top"/>
    </xf>
    <xf numFmtId="0" fontId="12" fillId="6" borderId="12" xfId="0" applyFont="1" applyFill="1" applyBorder="1" applyAlignment="1">
      <alignment horizontal="left" vertical="top"/>
    </xf>
    <xf numFmtId="0" fontId="12" fillId="6" borderId="13" xfId="0" applyFont="1" applyFill="1" applyBorder="1" applyAlignment="1">
      <alignment horizontal="left" vertical="top"/>
    </xf>
    <xf numFmtId="0" fontId="12" fillId="6" borderId="14"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xf>
    <xf numFmtId="0" fontId="12" fillId="6" borderId="12" xfId="0" applyFont="1" applyFill="1" applyBorder="1" applyAlignment="1">
      <alignment horizontal="center" vertical="top"/>
    </xf>
    <xf numFmtId="0" fontId="12" fillId="6" borderId="13" xfId="0" applyFont="1" applyFill="1" applyBorder="1" applyAlignment="1">
      <alignment horizontal="center" vertical="top"/>
    </xf>
    <xf numFmtId="0" fontId="12" fillId="6" borderId="14" xfId="0" applyFont="1" applyFill="1" applyBorder="1" applyAlignment="1">
      <alignment horizontal="center" vertical="top"/>
    </xf>
    <xf numFmtId="0" fontId="2" fillId="3" borderId="0" xfId="0" applyFont="1" applyFill="1" applyBorder="1" applyAlignment="1">
      <alignment horizontal="left" vertical="top"/>
    </xf>
    <xf numFmtId="0" fontId="12" fillId="3" borderId="1" xfId="0" applyFont="1" applyFill="1" applyBorder="1" applyAlignment="1">
      <alignment horizontal="left" vertical="top"/>
    </xf>
    <xf numFmtId="0" fontId="2" fillId="0" borderId="2"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3" borderId="0" xfId="0" applyFont="1" applyFill="1" applyAlignment="1">
      <alignment horizontal="left" vertical="top"/>
    </xf>
    <xf numFmtId="0" fontId="12" fillId="3" borderId="3" xfId="0" applyFont="1" applyFill="1" applyBorder="1" applyAlignment="1">
      <alignment horizontal="center" vertical="top"/>
    </xf>
    <xf numFmtId="0" fontId="12" fillId="3" borderId="11" xfId="0" applyFont="1" applyFill="1" applyBorder="1" applyAlignment="1">
      <alignment horizontal="center" vertical="top"/>
    </xf>
    <xf numFmtId="0" fontId="12" fillId="3" borderId="4" xfId="0" applyFont="1" applyFill="1" applyBorder="1" applyAlignment="1">
      <alignment horizontal="center" vertical="top"/>
    </xf>
    <xf numFmtId="0" fontId="20" fillId="3" borderId="0" xfId="0" applyFont="1" applyFill="1" applyAlignment="1">
      <alignment horizontal="left" vertical="top" wrapText="1"/>
    </xf>
  </cellXfs>
  <cellStyles count="2">
    <cellStyle name="Normal" xfId="0" builtinId="0"/>
    <cellStyle name="Percent" xfId="1" builtinId="5"/>
  </cellStyles>
  <dxfs count="32">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I$34" lockText="1" noThreeD="1"/>
</file>

<file path=xl/ctrlProps/ctrlProp10.xml><?xml version="1.0" encoding="utf-8"?>
<formControlPr xmlns="http://schemas.microsoft.com/office/spreadsheetml/2009/9/main" objectType="CheckBox" fmlaLink="$I$3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I$23" lockText="1" noThreeD="1"/>
</file>

<file path=xl/ctrlProps/ctrlProp110.xml><?xml version="1.0" encoding="utf-8"?>
<formControlPr xmlns="http://schemas.microsoft.com/office/spreadsheetml/2009/9/main" objectType="CheckBox" fmlaLink="$J$29" lockText="1" noThreeD="1"/>
</file>

<file path=xl/ctrlProps/ctrlProp111.xml><?xml version="1.0" encoding="utf-8"?>
<formControlPr xmlns="http://schemas.microsoft.com/office/spreadsheetml/2009/9/main" objectType="CheckBox" fmlaLink="$J$52" lockText="1" noThreeD="1"/>
</file>

<file path=xl/ctrlProps/ctrlProp112.xml><?xml version="1.0" encoding="utf-8"?>
<formControlPr xmlns="http://schemas.microsoft.com/office/spreadsheetml/2009/9/main" objectType="CheckBox" fmlaLink="$J$69" lockText="1" noThreeD="1"/>
</file>

<file path=xl/ctrlProps/ctrlProp113.xml><?xml version="1.0" encoding="utf-8"?>
<formControlPr xmlns="http://schemas.microsoft.com/office/spreadsheetml/2009/9/main" objectType="CheckBox" fmlaLink="$J$21" lockText="1" noThreeD="1"/>
</file>

<file path=xl/ctrlProps/ctrlProp114.xml><?xml version="1.0" encoding="utf-8"?>
<formControlPr xmlns="http://schemas.microsoft.com/office/spreadsheetml/2009/9/main" objectType="CheckBox" fmlaLink="$I$20" lockText="1" noThreeD="1"/>
</file>

<file path=xl/ctrlProps/ctrlProp115.xml><?xml version="1.0" encoding="utf-8"?>
<formControlPr xmlns="http://schemas.microsoft.com/office/spreadsheetml/2009/9/main" objectType="CheckBox" fmlaLink="$I$24"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J$15" lockText="1" noThreeD="1"/>
</file>

<file path=xl/ctrlProps/ctrlProp13.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44" lockText="1" noThreeD="1"/>
</file>

<file path=xl/ctrlProps/ctrlProp17.xml><?xml version="1.0" encoding="utf-8"?>
<formControlPr xmlns="http://schemas.microsoft.com/office/spreadsheetml/2009/9/main" objectType="CheckBox" fmlaLink="$J$45" lockText="1" noThreeD="1"/>
</file>

<file path=xl/ctrlProps/ctrlProp18.xml><?xml version="1.0" encoding="utf-8"?>
<formControlPr xmlns="http://schemas.microsoft.com/office/spreadsheetml/2009/9/main" objectType="CheckBox" fmlaLink="$J$46" lockText="1" noThreeD="1"/>
</file>

<file path=xl/ctrlProps/ctrlProp19.xml><?xml version="1.0" encoding="utf-8"?>
<formControlPr xmlns="http://schemas.microsoft.com/office/spreadsheetml/2009/9/main" objectType="CheckBox" fmlaLink="$J$47" lockText="1" noThreeD="1"/>
</file>

<file path=xl/ctrlProps/ctrlProp2.xml><?xml version="1.0" encoding="utf-8"?>
<formControlPr xmlns="http://schemas.microsoft.com/office/spreadsheetml/2009/9/main" objectType="CheckBox" fmlaLink="$I$15" lockText="1" noThreeD="1"/>
</file>

<file path=xl/ctrlProps/ctrlProp20.xml><?xml version="1.0" encoding="utf-8"?>
<formControlPr xmlns="http://schemas.microsoft.com/office/spreadsheetml/2009/9/main" objectType="CheckBox" fmlaLink="$J$51" lockText="1" noThreeD="1"/>
</file>

<file path=xl/ctrlProps/ctrlProp21.xml><?xml version="1.0" encoding="utf-8"?>
<formControlPr xmlns="http://schemas.microsoft.com/office/spreadsheetml/2009/9/main" objectType="CheckBox" fmlaLink="$J$52" lockText="1" noThreeD="1"/>
</file>

<file path=xl/ctrlProps/ctrlProp22.xml><?xml version="1.0" encoding="utf-8"?>
<formControlPr xmlns="http://schemas.microsoft.com/office/spreadsheetml/2009/9/main" objectType="CheckBox" fmlaLink="$J$53" lockText="1" noThreeD="1"/>
</file>

<file path=xl/ctrlProps/ctrlProp23.xml><?xml version="1.0" encoding="utf-8"?>
<formControlPr xmlns="http://schemas.microsoft.com/office/spreadsheetml/2009/9/main" objectType="CheckBox" fmlaLink="$J$54" lockText="1" noThreeD="1"/>
</file>

<file path=xl/ctrlProps/ctrlProp24.xml><?xml version="1.0" encoding="utf-8"?>
<formControlPr xmlns="http://schemas.microsoft.com/office/spreadsheetml/2009/9/main" objectType="CheckBox" fmlaLink="$J$56" lockText="1" noThreeD="1"/>
</file>

<file path=xl/ctrlProps/ctrlProp25.xml><?xml version="1.0" encoding="utf-8"?>
<formControlPr xmlns="http://schemas.microsoft.com/office/spreadsheetml/2009/9/main" objectType="CheckBox" fmlaLink="$J$60" lockText="1" noThreeD="1"/>
</file>

<file path=xl/ctrlProps/ctrlProp26.xml><?xml version="1.0" encoding="utf-8"?>
<formControlPr xmlns="http://schemas.microsoft.com/office/spreadsheetml/2009/9/main" objectType="CheckBox" fmlaLink="$J$72"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I$1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fmlaLink="$I$21" lockText="1" noThreeD="1"/>
</file>

<file path=xl/ctrlProps/ctrlProp34.xml><?xml version="1.0" encoding="utf-8"?>
<formControlPr xmlns="http://schemas.microsoft.com/office/spreadsheetml/2009/9/main" objectType="CheckBox" fmlaLink="$J$38" lockText="1" noThreeD="1"/>
</file>

<file path=xl/ctrlProps/ctrlProp35.xml><?xml version="1.0" encoding="utf-8"?>
<formControlPr xmlns="http://schemas.microsoft.com/office/spreadsheetml/2009/9/main" objectType="CheckBox" fmlaLink="$J$39" lockText="1" noThreeD="1"/>
</file>

<file path=xl/ctrlProps/ctrlProp36.xml><?xml version="1.0" encoding="utf-8"?>
<formControlPr xmlns="http://schemas.microsoft.com/office/spreadsheetml/2009/9/main" objectType="CheckBox" fmlaLink="$J$41" lockText="1" noThreeD="1"/>
</file>

<file path=xl/ctrlProps/ctrlProp37.xml><?xml version="1.0" encoding="utf-8"?>
<formControlPr xmlns="http://schemas.microsoft.com/office/spreadsheetml/2009/9/main" objectType="CheckBox" fmlaLink="$J$42" lockText="1" noThreeD="1"/>
</file>

<file path=xl/ctrlProps/ctrlProp38.xml><?xml version="1.0" encoding="utf-8"?>
<formControlPr xmlns="http://schemas.microsoft.com/office/spreadsheetml/2009/9/main" objectType="CheckBox" fmlaLink="$J$55" lockText="1" noThreeD="1"/>
</file>

<file path=xl/ctrlProps/ctrlProp39.xml><?xml version="1.0" encoding="utf-8"?>
<formControlPr xmlns="http://schemas.microsoft.com/office/spreadsheetml/2009/9/main" objectType="CheckBox" fmlaLink="$J$75" lockText="1" noThreeD="1"/>
</file>

<file path=xl/ctrlProps/ctrlProp4.xml><?xml version="1.0" encoding="utf-8"?>
<formControlPr xmlns="http://schemas.microsoft.com/office/spreadsheetml/2009/9/main" objectType="CheckBox" fmlaLink="$I$2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J$16" lockText="1" noThreeD="1"/>
</file>

<file path=xl/ctrlProps/ctrlProp49.xml><?xml version="1.0" encoding="utf-8"?>
<formControlPr xmlns="http://schemas.microsoft.com/office/spreadsheetml/2009/9/main" objectType="CheckBox" fmlaLink="$J$17" lockText="1" noThreeD="1"/>
</file>

<file path=xl/ctrlProps/ctrlProp5.xml><?xml version="1.0" encoding="utf-8"?>
<formControlPr xmlns="http://schemas.microsoft.com/office/spreadsheetml/2009/9/main" objectType="CheckBox" fmlaLink="$I$22" lockText="1" noThreeD="1"/>
</file>

<file path=xl/ctrlProps/ctrlProp50.xml><?xml version="1.0" encoding="utf-8"?>
<formControlPr xmlns="http://schemas.microsoft.com/office/spreadsheetml/2009/9/main" objectType="CheckBox" fmlaLink="$J$18" lockText="1" noThreeD="1"/>
</file>

<file path=xl/ctrlProps/ctrlProp51.xml><?xml version="1.0" encoding="utf-8"?>
<formControlPr xmlns="http://schemas.microsoft.com/office/spreadsheetml/2009/9/main" objectType="CheckBox" fmlaLink="$J$19" lockText="1" noThreeD="1"/>
</file>

<file path=xl/ctrlProps/ctrlProp52.xml><?xml version="1.0" encoding="utf-8"?>
<formControlPr xmlns="http://schemas.microsoft.com/office/spreadsheetml/2009/9/main" objectType="CheckBox" fmlaLink="$J$20" lockText="1" noThreeD="1"/>
</file>

<file path=xl/ctrlProps/ctrlProp53.xml><?xml version="1.0" encoding="utf-8"?>
<formControlPr xmlns="http://schemas.microsoft.com/office/spreadsheetml/2009/9/main" objectType="CheckBox" fmlaLink="$J$22" lockText="1" noThreeD="1"/>
</file>

<file path=xl/ctrlProps/ctrlProp54.xml><?xml version="1.0" encoding="utf-8"?>
<formControlPr xmlns="http://schemas.microsoft.com/office/spreadsheetml/2009/9/main" objectType="CheckBox" fmlaLink="$J$25" lockText="1" noThreeD="1"/>
</file>

<file path=xl/ctrlProps/ctrlProp55.xml><?xml version="1.0" encoding="utf-8"?>
<formControlPr xmlns="http://schemas.microsoft.com/office/spreadsheetml/2009/9/main" objectType="CheckBox" fmlaLink="$J$27" lockText="1" noThreeD="1"/>
</file>

<file path=xl/ctrlProps/ctrlProp56.xml><?xml version="1.0" encoding="utf-8"?>
<formControlPr xmlns="http://schemas.microsoft.com/office/spreadsheetml/2009/9/main" objectType="CheckBox" fmlaLink="$J$28" lockText="1" noThreeD="1"/>
</file>

<file path=xl/ctrlProps/ctrlProp57.xml><?xml version="1.0" encoding="utf-8"?>
<formControlPr xmlns="http://schemas.microsoft.com/office/spreadsheetml/2009/9/main" objectType="CheckBox" fmlaLink="$J$32" lockText="1" noThreeD="1"/>
</file>

<file path=xl/ctrlProps/ctrlProp58.xml><?xml version="1.0" encoding="utf-8"?>
<formControlPr xmlns="http://schemas.microsoft.com/office/spreadsheetml/2009/9/main" objectType="CheckBox" fmlaLink="$J$33" lockText="1" noThreeD="1"/>
</file>

<file path=xl/ctrlProps/ctrlProp59.xml><?xml version="1.0" encoding="utf-8"?>
<formControlPr xmlns="http://schemas.microsoft.com/office/spreadsheetml/2009/9/main" objectType="CheckBox" fmlaLink="$J$40" lockText="1" noThreeD="1"/>
</file>

<file path=xl/ctrlProps/ctrlProp6.xml><?xml version="1.0" encoding="utf-8"?>
<formControlPr xmlns="http://schemas.microsoft.com/office/spreadsheetml/2009/9/main" objectType="CheckBox" fmlaLink="$I$26" lockText="1" noThreeD="1"/>
</file>

<file path=xl/ctrlProps/ctrlProp60.xml><?xml version="1.0" encoding="utf-8"?>
<formControlPr xmlns="http://schemas.microsoft.com/office/spreadsheetml/2009/9/main" objectType="CheckBox" fmlaLink="$J$71" noThreeD="1"/>
</file>

<file path=xl/ctrlProps/ctrlProp61.xml><?xml version="1.0" encoding="utf-8"?>
<formControlPr xmlns="http://schemas.microsoft.com/office/spreadsheetml/2009/9/main" objectType="CheckBox" fmlaLink="$J$70" noThreeD="1"/>
</file>

<file path=xl/ctrlProps/ctrlProp62.xml><?xml version="1.0" encoding="utf-8"?>
<formControlPr xmlns="http://schemas.microsoft.com/office/spreadsheetml/2009/9/main" objectType="CheckBox" fmlaLink="$J$15" lockText="1" noThreeD="1"/>
</file>

<file path=xl/ctrlProps/ctrlProp63.xml><?xml version="1.0" encoding="utf-8"?>
<formControlPr xmlns="http://schemas.microsoft.com/office/spreadsheetml/2009/9/main" objectType="CheckBox" fmlaLink="$J$39" lockText="1" noThreeD="1"/>
</file>

<file path=xl/ctrlProps/ctrlProp64.xml><?xml version="1.0" encoding="utf-8"?>
<formControlPr xmlns="http://schemas.microsoft.com/office/spreadsheetml/2009/9/main" objectType="CheckBox" fmlaLink="$J$40" lockText="1" noThreeD="1"/>
</file>

<file path=xl/ctrlProps/ctrlProp65.xml><?xml version="1.0" encoding="utf-8"?>
<formControlPr xmlns="http://schemas.microsoft.com/office/spreadsheetml/2009/9/main" objectType="CheckBox" fmlaLink="$J$44" lockText="1" noThreeD="1"/>
</file>

<file path=xl/ctrlProps/ctrlProp66.xml><?xml version="1.0" encoding="utf-8"?>
<formControlPr xmlns="http://schemas.microsoft.com/office/spreadsheetml/2009/9/main" objectType="CheckBox" fmlaLink="$J$45" lockText="1" noThreeD="1"/>
</file>

<file path=xl/ctrlProps/ctrlProp67.xml><?xml version="1.0" encoding="utf-8"?>
<formControlPr xmlns="http://schemas.microsoft.com/office/spreadsheetml/2009/9/main" objectType="CheckBox" fmlaLink="$J$46" lockText="1" noThreeD="1"/>
</file>

<file path=xl/ctrlProps/ctrlProp68.xml><?xml version="1.0" encoding="utf-8"?>
<formControlPr xmlns="http://schemas.microsoft.com/office/spreadsheetml/2009/9/main" objectType="CheckBox" fmlaLink="$J$50" lockText="1" noThreeD="1"/>
</file>

<file path=xl/ctrlProps/ctrlProp69.xml><?xml version="1.0" encoding="utf-8"?>
<formControlPr xmlns="http://schemas.microsoft.com/office/spreadsheetml/2009/9/main" objectType="CheckBox" fmlaLink="$J$51" lockText="1" noThreeD="1"/>
</file>

<file path=xl/ctrlProps/ctrlProp7.xml><?xml version="1.0" encoding="utf-8"?>
<formControlPr xmlns="http://schemas.microsoft.com/office/spreadsheetml/2009/9/main" objectType="CheckBox" fmlaLink="$I$28" lockText="1" noThreeD="1"/>
</file>

<file path=xl/ctrlProps/ctrlProp70.xml><?xml version="1.0" encoding="utf-8"?>
<formControlPr xmlns="http://schemas.microsoft.com/office/spreadsheetml/2009/9/main" objectType="CheckBox" fmlaLink="$J$56" lockText="1" noThreeD="1"/>
</file>

<file path=xl/ctrlProps/ctrlProp71.xml><?xml version="1.0" encoding="utf-8"?>
<formControlPr xmlns="http://schemas.microsoft.com/office/spreadsheetml/2009/9/main" objectType="CheckBox" fmlaLink="$J$67" lockText="1" noThreeD="1"/>
</file>

<file path=xl/ctrlProps/ctrlProp72.xml><?xml version="1.0" encoding="utf-8"?>
<formControlPr xmlns="http://schemas.microsoft.com/office/spreadsheetml/2009/9/main" objectType="CheckBox" fmlaLink="$J$68" lockText="1" noThreeD="1"/>
</file>

<file path=xl/ctrlProps/ctrlProp73.xml><?xml version="1.0" encoding="utf-8"?>
<formControlPr xmlns="http://schemas.microsoft.com/office/spreadsheetml/2009/9/main" objectType="CheckBox" fmlaLink="$J$16" lockText="1" noThreeD="1"/>
</file>

<file path=xl/ctrlProps/ctrlProp74.xml><?xml version="1.0" encoding="utf-8"?>
<formControlPr xmlns="http://schemas.microsoft.com/office/spreadsheetml/2009/9/main" objectType="CheckBox" fmlaLink="$J$19" lockText="1" noThreeD="1"/>
</file>

<file path=xl/ctrlProps/ctrlProp75.xml><?xml version="1.0" encoding="utf-8"?>
<formControlPr xmlns="http://schemas.microsoft.com/office/spreadsheetml/2009/9/main" objectType="CheckBox" fmlaLink="$J$22" lockText="1" noThreeD="1"/>
</file>

<file path=xl/ctrlProps/ctrlProp76.xml><?xml version="1.0" encoding="utf-8"?>
<formControlPr xmlns="http://schemas.microsoft.com/office/spreadsheetml/2009/9/main" objectType="CheckBox" fmlaLink="$J$23" lockText="1" noThreeD="1"/>
</file>

<file path=xl/ctrlProps/ctrlProp77.xml><?xml version="1.0" encoding="utf-8"?>
<formControlPr xmlns="http://schemas.microsoft.com/office/spreadsheetml/2009/9/main" objectType="CheckBox" fmlaLink="$J$25" lockText="1" noThreeD="1"/>
</file>

<file path=xl/ctrlProps/ctrlProp78.xml><?xml version="1.0" encoding="utf-8"?>
<formControlPr xmlns="http://schemas.microsoft.com/office/spreadsheetml/2009/9/main" objectType="CheckBox" fmlaLink="$J$28" lockText="1" noThreeD="1"/>
</file>

<file path=xl/ctrlProps/ctrlProp79.xml><?xml version="1.0" encoding="utf-8"?>
<formControlPr xmlns="http://schemas.microsoft.com/office/spreadsheetml/2009/9/main" objectType="CheckBox" fmlaLink="$J$30" lockText="1" noThreeD="1"/>
</file>

<file path=xl/ctrlProps/ctrlProp8.xml><?xml version="1.0" encoding="utf-8"?>
<formControlPr xmlns="http://schemas.microsoft.com/office/spreadsheetml/2009/9/main" objectType="CheckBox" fmlaLink="$I$29" lockText="1" noThreeD="1"/>
</file>

<file path=xl/ctrlProps/ctrlProp80.xml><?xml version="1.0" encoding="utf-8"?>
<formControlPr xmlns="http://schemas.microsoft.com/office/spreadsheetml/2009/9/main" objectType="CheckBox" fmlaLink="$J$35" lockText="1" noThreeD="1"/>
</file>

<file path=xl/ctrlProps/ctrlProp81.xml><?xml version="1.0" encoding="utf-8"?>
<formControlPr xmlns="http://schemas.microsoft.com/office/spreadsheetml/2009/9/main" objectType="CheckBox" fmlaLink="$J$36" lockText="1" noThreeD="1"/>
</file>

<file path=xl/ctrlProps/ctrlProp82.xml><?xml version="1.0" encoding="utf-8"?>
<formControlPr xmlns="http://schemas.microsoft.com/office/spreadsheetml/2009/9/main" objectType="CheckBox" fmlaLink="$J$37" lockText="1" noThreeD="1"/>
</file>

<file path=xl/ctrlProps/ctrlProp83.xml><?xml version="1.0" encoding="utf-8"?>
<formControlPr xmlns="http://schemas.microsoft.com/office/spreadsheetml/2009/9/main" objectType="CheckBox" fmlaLink="$J$38" lockText="1" noThreeD="1"/>
</file>

<file path=xl/ctrlProps/ctrlProp84.xml><?xml version="1.0" encoding="utf-8"?>
<formControlPr xmlns="http://schemas.microsoft.com/office/spreadsheetml/2009/9/main" objectType="CheckBox" fmlaLink="$J$33" lockText="1" noThreeD="1"/>
</file>

<file path=xl/ctrlProps/ctrlProp85.xml><?xml version="1.0" encoding="utf-8"?>
<formControlPr xmlns="http://schemas.microsoft.com/office/spreadsheetml/2009/9/main" objectType="CheckBox" fmlaLink="$J$34" lockText="1" noThreeD="1"/>
</file>

<file path=xl/ctrlProps/ctrlProp86.xml><?xml version="1.0" encoding="utf-8"?>
<formControlPr xmlns="http://schemas.microsoft.com/office/spreadsheetml/2009/9/main" objectType="CheckBox" fmlaLink="$J$17"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I$3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fmlaLink="$J$72"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634392</xdr:colOff>
      <xdr:row>21</xdr:row>
      <xdr:rowOff>193536</xdr:rowOff>
    </xdr:from>
    <xdr:to>
      <xdr:col>14</xdr:col>
      <xdr:colOff>231139</xdr:colOff>
      <xdr:row>23</xdr:row>
      <xdr:rowOff>93980</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9575192" y="4994136"/>
          <a:ext cx="231747" cy="357644"/>
        </a:xfrm>
        <a:prstGeom prst="rightBrac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twoCellAnchor>
    <xdr:from>
      <xdr:col>14</xdr:col>
      <xdr:colOff>25566</xdr:colOff>
      <xdr:row>23</xdr:row>
      <xdr:rowOff>141604</xdr:rowOff>
    </xdr:from>
    <xdr:to>
      <xdr:col>14</xdr:col>
      <xdr:colOff>223520</xdr:colOff>
      <xdr:row>25</xdr:row>
      <xdr:rowOff>17779</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9601366" y="5399404"/>
          <a:ext cx="197954" cy="333375"/>
        </a:xfrm>
        <a:prstGeom prst="rightBrac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twoCellAnchor>
    <xdr:from>
      <xdr:col>14</xdr:col>
      <xdr:colOff>4694</xdr:colOff>
      <xdr:row>25</xdr:row>
      <xdr:rowOff>38237</xdr:rowOff>
    </xdr:from>
    <xdr:to>
      <xdr:col>14</xdr:col>
      <xdr:colOff>254000</xdr:colOff>
      <xdr:row>43</xdr:row>
      <xdr:rowOff>147320</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9580494" y="5753237"/>
          <a:ext cx="249306" cy="4223883"/>
        </a:xfrm>
        <a:prstGeom prst="rightBrac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SG" sz="1100"/>
        </a:p>
      </xdr:txBody>
    </xdr:sp>
    <xdr:clientData/>
  </xdr:twoCellAnchor>
  <xdr:twoCellAnchor>
    <xdr:from>
      <xdr:col>14</xdr:col>
      <xdr:colOff>377963</xdr:colOff>
      <xdr:row>22</xdr:row>
      <xdr:rowOff>27885</xdr:rowOff>
    </xdr:from>
    <xdr:to>
      <xdr:col>16</xdr:col>
      <xdr:colOff>419376</xdr:colOff>
      <xdr:row>23</xdr:row>
      <xdr:rowOff>53975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53763" y="5057085"/>
          <a:ext cx="1311413" cy="254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solidFill>
                <a:srgbClr val="C00000"/>
              </a:solidFill>
              <a:latin typeface="Arial" panose="020B0604020202020204" pitchFamily="34" charset="0"/>
              <a:cs typeface="Arial" panose="020B0604020202020204" pitchFamily="34" charset="0"/>
            </a:rPr>
            <a:t>Control segment</a:t>
          </a:r>
        </a:p>
        <a:p>
          <a:endParaRPr lang="en-SG" sz="1100"/>
        </a:p>
      </xdr:txBody>
    </xdr:sp>
    <xdr:clientData/>
  </xdr:twoCellAnchor>
  <xdr:twoCellAnchor>
    <xdr:from>
      <xdr:col>14</xdr:col>
      <xdr:colOff>368024</xdr:colOff>
      <xdr:row>23</xdr:row>
      <xdr:rowOff>214659</xdr:rowOff>
    </xdr:from>
    <xdr:to>
      <xdr:col>16</xdr:col>
      <xdr:colOff>409437</xdr:colOff>
      <xdr:row>24</xdr:row>
      <xdr:rowOff>215901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943824" y="5472459"/>
          <a:ext cx="1311413" cy="229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solidFill>
                <a:srgbClr val="C00000"/>
              </a:solidFill>
              <a:latin typeface="Arial" panose="020B0604020202020204" pitchFamily="34" charset="0"/>
              <a:cs typeface="Arial" panose="020B0604020202020204" pitchFamily="34" charset="0"/>
            </a:rPr>
            <a:t>Key</a:t>
          </a:r>
          <a:r>
            <a:rPr lang="en-SG" sz="1100" baseline="0">
              <a:solidFill>
                <a:srgbClr val="C00000"/>
              </a:solidFill>
              <a:latin typeface="Arial" panose="020B0604020202020204" pitchFamily="34" charset="0"/>
              <a:cs typeface="Arial" panose="020B0604020202020204" pitchFamily="34" charset="0"/>
            </a:rPr>
            <a:t> control</a:t>
          </a:r>
        </a:p>
        <a:p>
          <a:endParaRPr lang="en-SG" sz="1100">
            <a:solidFill>
              <a:srgbClr val="C00000"/>
            </a:solidFill>
            <a:latin typeface="Arial" panose="020B0604020202020204" pitchFamily="34" charset="0"/>
            <a:cs typeface="Arial" panose="020B0604020202020204" pitchFamily="34" charset="0"/>
          </a:endParaRPr>
        </a:p>
        <a:p>
          <a:endParaRPr lang="en-SG" sz="1100"/>
        </a:p>
      </xdr:txBody>
    </xdr:sp>
    <xdr:clientData/>
  </xdr:twoCellAnchor>
  <xdr:twoCellAnchor>
    <xdr:from>
      <xdr:col>14</xdr:col>
      <xdr:colOff>438012</xdr:colOff>
      <xdr:row>33</xdr:row>
      <xdr:rowOff>199749</xdr:rowOff>
    </xdr:from>
    <xdr:to>
      <xdr:col>16</xdr:col>
      <xdr:colOff>479425</xdr:colOff>
      <xdr:row>34</xdr:row>
      <xdr:rowOff>196850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0013812" y="7743549"/>
          <a:ext cx="1311413" cy="225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aseline="0">
              <a:solidFill>
                <a:srgbClr val="C00000"/>
              </a:solidFill>
              <a:latin typeface="Arial" panose="020B0604020202020204" pitchFamily="34" charset="0"/>
              <a:cs typeface="Arial" panose="020B0604020202020204" pitchFamily="34" charset="0"/>
            </a:rPr>
            <a:t>Control features</a:t>
          </a:r>
        </a:p>
        <a:p>
          <a:endParaRPr lang="en-SG" sz="1100">
            <a:solidFill>
              <a:srgbClr val="C00000"/>
            </a:solidFill>
            <a:latin typeface="Arial" panose="020B0604020202020204" pitchFamily="34" charset="0"/>
            <a:cs typeface="Arial" panose="020B0604020202020204" pitchFamily="34" charset="0"/>
          </a:endParaRPr>
        </a:p>
        <a:p>
          <a:endParaRPr lang="en-SG" sz="1100"/>
        </a:p>
      </xdr:txBody>
    </xdr:sp>
    <xdr:clientData/>
  </xdr:twoCellAnchor>
  <xdr:twoCellAnchor editAs="oneCell">
    <xdr:from>
      <xdr:col>2</xdr:col>
      <xdr:colOff>0</xdr:colOff>
      <xdr:row>134</xdr:row>
      <xdr:rowOff>85725</xdr:rowOff>
    </xdr:from>
    <xdr:to>
      <xdr:col>10</xdr:col>
      <xdr:colOff>56373</xdr:colOff>
      <xdr:row>137</xdr:row>
      <xdr:rowOff>47544</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676275" y="31499175"/>
          <a:ext cx="6219048" cy="647619"/>
        </a:xfrm>
        <a:prstGeom prst="rect">
          <a:avLst/>
        </a:prstGeom>
      </xdr:spPr>
    </xdr:pic>
    <xdr:clientData/>
  </xdr:twoCellAnchor>
  <xdr:twoCellAnchor editAs="oneCell">
    <xdr:from>
      <xdr:col>0</xdr:col>
      <xdr:colOff>375001</xdr:colOff>
      <xdr:row>16</xdr:row>
      <xdr:rowOff>63500</xdr:rowOff>
    </xdr:from>
    <xdr:to>
      <xdr:col>14</xdr:col>
      <xdr:colOff>35684</xdr:colOff>
      <xdr:row>43</xdr:row>
      <xdr:rowOff>158750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375001" y="3721100"/>
          <a:ext cx="9236483" cy="6273800"/>
        </a:xfrm>
        <a:prstGeom prst="rect">
          <a:avLst/>
        </a:prstGeom>
      </xdr:spPr>
    </xdr:pic>
    <xdr:clientData/>
  </xdr:twoCellAnchor>
  <xdr:twoCellAnchor editAs="oneCell">
    <xdr:from>
      <xdr:col>0</xdr:col>
      <xdr:colOff>342899</xdr:colOff>
      <xdr:row>92</xdr:row>
      <xdr:rowOff>38100</xdr:rowOff>
    </xdr:from>
    <xdr:to>
      <xdr:col>14</xdr:col>
      <xdr:colOff>182220</xdr:colOff>
      <xdr:row>120</xdr:row>
      <xdr:rowOff>6350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342899" y="23926800"/>
          <a:ext cx="9408771" cy="6375400"/>
        </a:xfrm>
        <a:prstGeom prst="rect">
          <a:avLst/>
        </a:prstGeom>
      </xdr:spPr>
    </xdr:pic>
    <xdr:clientData/>
  </xdr:twoCellAnchor>
  <xdr:twoCellAnchor editAs="oneCell">
    <xdr:from>
      <xdr:col>3</xdr:col>
      <xdr:colOff>12700</xdr:colOff>
      <xdr:row>126</xdr:row>
      <xdr:rowOff>0</xdr:rowOff>
    </xdr:from>
    <xdr:to>
      <xdr:col>13</xdr:col>
      <xdr:colOff>411705</xdr:colOff>
      <xdr:row>127</xdr:row>
      <xdr:rowOff>123781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990600" y="31877000"/>
          <a:ext cx="8361905" cy="352381"/>
        </a:xfrm>
        <a:prstGeom prst="rect">
          <a:avLst/>
        </a:prstGeom>
      </xdr:spPr>
    </xdr:pic>
    <xdr:clientData/>
  </xdr:twoCellAnchor>
  <xdr:twoCellAnchor editAs="oneCell">
    <xdr:from>
      <xdr:col>3</xdr:col>
      <xdr:colOff>12700</xdr:colOff>
      <xdr:row>129</xdr:row>
      <xdr:rowOff>114300</xdr:rowOff>
    </xdr:from>
    <xdr:to>
      <xdr:col>13</xdr:col>
      <xdr:colOff>411705</xdr:colOff>
      <xdr:row>131</xdr:row>
      <xdr:rowOff>19005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990600" y="32677100"/>
          <a:ext cx="8361905" cy="361905"/>
        </a:xfrm>
        <a:prstGeom prst="rect">
          <a:avLst/>
        </a:prstGeom>
      </xdr:spPr>
    </xdr:pic>
    <xdr:clientData/>
  </xdr:twoCellAnchor>
  <xdr:twoCellAnchor editAs="oneCell">
    <xdr:from>
      <xdr:col>0</xdr:col>
      <xdr:colOff>359287</xdr:colOff>
      <xdr:row>141</xdr:row>
      <xdr:rowOff>129539</xdr:rowOff>
    </xdr:from>
    <xdr:to>
      <xdr:col>14</xdr:col>
      <xdr:colOff>504046</xdr:colOff>
      <xdr:row>151</xdr:row>
      <xdr:rowOff>144780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359287" y="34831019"/>
          <a:ext cx="9745959" cy="2301241"/>
        </a:xfrm>
        <a:prstGeom prst="rect">
          <a:avLst/>
        </a:prstGeom>
      </xdr:spPr>
    </xdr:pic>
    <xdr:clientData/>
  </xdr:twoCellAnchor>
  <xdr:twoCellAnchor>
    <xdr:from>
      <xdr:col>9</xdr:col>
      <xdr:colOff>1039219</xdr:colOff>
      <xdr:row>149</xdr:row>
      <xdr:rowOff>157619</xdr:rowOff>
    </xdr:from>
    <xdr:to>
      <xdr:col>14</xdr:col>
      <xdr:colOff>337020</xdr:colOff>
      <xdr:row>152</xdr:row>
      <xdr:rowOff>68581</xdr:rowOff>
    </xdr:to>
    <xdr:sp macro="" textlink="">
      <xdr:nvSpPr>
        <xdr:cNvPr id="14" name="Oval 13">
          <a:extLst>
            <a:ext uri="{FF2B5EF4-FFF2-40B4-BE49-F238E27FC236}">
              <a16:creationId xmlns:a16="http://schemas.microsoft.com/office/drawing/2014/main" id="{00000000-0008-0000-0000-00000E000000}"/>
            </a:ext>
          </a:extLst>
        </xdr:cNvPr>
        <xdr:cNvSpPr/>
      </xdr:nvSpPr>
      <xdr:spPr>
        <a:xfrm>
          <a:off x="5908399" y="36687899"/>
          <a:ext cx="4029821" cy="596762"/>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676275</xdr:colOff>
          <xdr:row>32</xdr:row>
          <xdr:rowOff>219075</xdr:rowOff>
        </xdr:from>
        <xdr:to>
          <xdr:col>3</xdr:col>
          <xdr:colOff>1552575</xdr:colOff>
          <xdr:row>33</xdr:row>
          <xdr:rowOff>200025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14</xdr:row>
          <xdr:rowOff>647700</xdr:rowOff>
        </xdr:from>
        <xdr:to>
          <xdr:col>3</xdr:col>
          <xdr:colOff>1152525</xdr:colOff>
          <xdr:row>14</xdr:row>
          <xdr:rowOff>866775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16</xdr:row>
          <xdr:rowOff>295275</xdr:rowOff>
        </xdr:from>
        <xdr:to>
          <xdr:col>3</xdr:col>
          <xdr:colOff>1095375</xdr:colOff>
          <xdr:row>17</xdr:row>
          <xdr:rowOff>219075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20</xdr:row>
          <xdr:rowOff>447675</xdr:rowOff>
        </xdr:from>
        <xdr:to>
          <xdr:col>3</xdr:col>
          <xdr:colOff>1095375</xdr:colOff>
          <xdr:row>20</xdr:row>
          <xdr:rowOff>657225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21</xdr:row>
          <xdr:rowOff>123825</xdr:rowOff>
        </xdr:from>
        <xdr:to>
          <xdr:col>3</xdr:col>
          <xdr:colOff>1095375</xdr:colOff>
          <xdr:row>21</xdr:row>
          <xdr:rowOff>342900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1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25</xdr:row>
          <xdr:rowOff>219075</xdr:rowOff>
        </xdr:from>
        <xdr:to>
          <xdr:col>3</xdr:col>
          <xdr:colOff>1076325</xdr:colOff>
          <xdr:row>25</xdr:row>
          <xdr:rowOff>428625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27</xdr:row>
          <xdr:rowOff>219075</xdr:rowOff>
        </xdr:from>
        <xdr:to>
          <xdr:col>3</xdr:col>
          <xdr:colOff>1066800</xdr:colOff>
          <xdr:row>27</xdr:row>
          <xdr:rowOff>447675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28</xdr:row>
          <xdr:rowOff>447675</xdr:rowOff>
        </xdr:from>
        <xdr:to>
          <xdr:col>3</xdr:col>
          <xdr:colOff>1057275</xdr:colOff>
          <xdr:row>28</xdr:row>
          <xdr:rowOff>676275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29</xdr:row>
          <xdr:rowOff>66675</xdr:rowOff>
        </xdr:from>
        <xdr:to>
          <xdr:col>3</xdr:col>
          <xdr:colOff>1057275</xdr:colOff>
          <xdr:row>29</xdr:row>
          <xdr:rowOff>295275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30</xdr:row>
          <xdr:rowOff>123825</xdr:rowOff>
        </xdr:from>
        <xdr:to>
          <xdr:col>3</xdr:col>
          <xdr:colOff>1057275</xdr:colOff>
          <xdr:row>30</xdr:row>
          <xdr:rowOff>342900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22</xdr:row>
          <xdr:rowOff>0</xdr:rowOff>
        </xdr:from>
        <xdr:to>
          <xdr:col>3</xdr:col>
          <xdr:colOff>1038225</xdr:colOff>
          <xdr:row>22</xdr:row>
          <xdr:rowOff>219075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847725</xdr:colOff>
          <xdr:row>14</xdr:row>
          <xdr:rowOff>114300</xdr:rowOff>
        </xdr:from>
        <xdr:to>
          <xdr:col>3</xdr:col>
          <xdr:colOff>1781175</xdr:colOff>
          <xdr:row>14</xdr:row>
          <xdr:rowOff>333375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25</xdr:row>
          <xdr:rowOff>352425</xdr:rowOff>
        </xdr:from>
        <xdr:to>
          <xdr:col>3</xdr:col>
          <xdr:colOff>1743075</xdr:colOff>
          <xdr:row>25</xdr:row>
          <xdr:rowOff>561975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34</xdr:row>
          <xdr:rowOff>28575</xdr:rowOff>
        </xdr:from>
        <xdr:to>
          <xdr:col>2</xdr:col>
          <xdr:colOff>352425</xdr:colOff>
          <xdr:row>35</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43</xdr:row>
          <xdr:rowOff>200025</xdr:rowOff>
        </xdr:from>
        <xdr:to>
          <xdr:col>3</xdr:col>
          <xdr:colOff>1704975</xdr:colOff>
          <xdr:row>43</xdr:row>
          <xdr:rowOff>409575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44</xdr:row>
          <xdr:rowOff>295275</xdr:rowOff>
        </xdr:from>
        <xdr:to>
          <xdr:col>3</xdr:col>
          <xdr:colOff>1704975</xdr:colOff>
          <xdr:row>44</xdr:row>
          <xdr:rowOff>495300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45</xdr:row>
          <xdr:rowOff>104775</xdr:rowOff>
        </xdr:from>
        <xdr:to>
          <xdr:col>3</xdr:col>
          <xdr:colOff>1685925</xdr:colOff>
          <xdr:row>45</xdr:row>
          <xdr:rowOff>304800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46</xdr:row>
          <xdr:rowOff>200025</xdr:rowOff>
        </xdr:from>
        <xdr:to>
          <xdr:col>3</xdr:col>
          <xdr:colOff>1685925</xdr:colOff>
          <xdr:row>46</xdr:row>
          <xdr:rowOff>409575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50</xdr:row>
          <xdr:rowOff>180975</xdr:rowOff>
        </xdr:from>
        <xdr:to>
          <xdr:col>3</xdr:col>
          <xdr:colOff>1704975</xdr:colOff>
          <xdr:row>50</xdr:row>
          <xdr:rowOff>381000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51</xdr:row>
          <xdr:rowOff>161925</xdr:rowOff>
        </xdr:from>
        <xdr:to>
          <xdr:col>3</xdr:col>
          <xdr:colOff>1685925</xdr:colOff>
          <xdr:row>51</xdr:row>
          <xdr:rowOff>371475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52</xdr:row>
          <xdr:rowOff>142875</xdr:rowOff>
        </xdr:from>
        <xdr:to>
          <xdr:col>3</xdr:col>
          <xdr:colOff>1685925</xdr:colOff>
          <xdr:row>52</xdr:row>
          <xdr:rowOff>342900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53</xdr:row>
          <xdr:rowOff>180975</xdr:rowOff>
        </xdr:from>
        <xdr:to>
          <xdr:col>3</xdr:col>
          <xdr:colOff>1704975</xdr:colOff>
          <xdr:row>53</xdr:row>
          <xdr:rowOff>381000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55</xdr:row>
          <xdr:rowOff>85725</xdr:rowOff>
        </xdr:from>
        <xdr:to>
          <xdr:col>3</xdr:col>
          <xdr:colOff>1704975</xdr:colOff>
          <xdr:row>55</xdr:row>
          <xdr:rowOff>295275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59</xdr:row>
          <xdr:rowOff>295275</xdr:rowOff>
        </xdr:from>
        <xdr:to>
          <xdr:col>3</xdr:col>
          <xdr:colOff>1743075</xdr:colOff>
          <xdr:row>59</xdr:row>
          <xdr:rowOff>495300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71</xdr:row>
          <xdr:rowOff>228600</xdr:rowOff>
        </xdr:from>
        <xdr:to>
          <xdr:col>3</xdr:col>
          <xdr:colOff>1724025</xdr:colOff>
          <xdr:row>71</xdr:row>
          <xdr:rowOff>447675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61</xdr:row>
          <xdr:rowOff>28575</xdr:rowOff>
        </xdr:from>
        <xdr:to>
          <xdr:col>2</xdr:col>
          <xdr:colOff>352425</xdr:colOff>
          <xdr:row>62</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352425</xdr:colOff>
          <xdr:row>66</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21</xdr:row>
          <xdr:rowOff>466725</xdr:rowOff>
        </xdr:from>
        <xdr:to>
          <xdr:col>3</xdr:col>
          <xdr:colOff>1419225</xdr:colOff>
          <xdr:row>21</xdr:row>
          <xdr:rowOff>676275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37</xdr:row>
          <xdr:rowOff>904875</xdr:rowOff>
        </xdr:from>
        <xdr:to>
          <xdr:col>3</xdr:col>
          <xdr:colOff>1752600</xdr:colOff>
          <xdr:row>37</xdr:row>
          <xdr:rowOff>1104900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38</xdr:row>
          <xdr:rowOff>180975</xdr:rowOff>
        </xdr:from>
        <xdr:to>
          <xdr:col>3</xdr:col>
          <xdr:colOff>1724025</xdr:colOff>
          <xdr:row>38</xdr:row>
          <xdr:rowOff>390525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40</xdr:row>
          <xdr:rowOff>114300</xdr:rowOff>
        </xdr:from>
        <xdr:to>
          <xdr:col>3</xdr:col>
          <xdr:colOff>1714500</xdr:colOff>
          <xdr:row>40</xdr:row>
          <xdr:rowOff>333375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41</xdr:row>
          <xdr:rowOff>104775</xdr:rowOff>
        </xdr:from>
        <xdr:to>
          <xdr:col>3</xdr:col>
          <xdr:colOff>1704975</xdr:colOff>
          <xdr:row>41</xdr:row>
          <xdr:rowOff>304800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54</xdr:row>
          <xdr:rowOff>180975</xdr:rowOff>
        </xdr:from>
        <xdr:to>
          <xdr:col>3</xdr:col>
          <xdr:colOff>1704975</xdr:colOff>
          <xdr:row>54</xdr:row>
          <xdr:rowOff>381000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73</xdr:row>
          <xdr:rowOff>219075</xdr:rowOff>
        </xdr:from>
        <xdr:to>
          <xdr:col>3</xdr:col>
          <xdr:colOff>1685925</xdr:colOff>
          <xdr:row>74</xdr:row>
          <xdr:rowOff>200025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34</xdr:row>
          <xdr:rowOff>28575</xdr:rowOff>
        </xdr:from>
        <xdr:to>
          <xdr:col>2</xdr:col>
          <xdr:colOff>352425</xdr:colOff>
          <xdr:row>35</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61</xdr:row>
          <xdr:rowOff>28575</xdr:rowOff>
        </xdr:from>
        <xdr:to>
          <xdr:col>2</xdr:col>
          <xdr:colOff>352425</xdr:colOff>
          <xdr:row>62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352425</xdr:colOff>
          <xdr:row>66</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15</xdr:row>
          <xdr:rowOff>114300</xdr:rowOff>
        </xdr:from>
        <xdr:to>
          <xdr:col>3</xdr:col>
          <xdr:colOff>1781175</xdr:colOff>
          <xdr:row>15</xdr:row>
          <xdr:rowOff>333375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16</xdr:row>
          <xdr:rowOff>295275</xdr:rowOff>
        </xdr:from>
        <xdr:to>
          <xdr:col>3</xdr:col>
          <xdr:colOff>1762125</xdr:colOff>
          <xdr:row>16</xdr:row>
          <xdr:rowOff>504825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17</xdr:row>
          <xdr:rowOff>333375</xdr:rowOff>
        </xdr:from>
        <xdr:to>
          <xdr:col>3</xdr:col>
          <xdr:colOff>1743075</xdr:colOff>
          <xdr:row>17</xdr:row>
          <xdr:rowOff>533400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18</xdr:row>
          <xdr:rowOff>333375</xdr:rowOff>
        </xdr:from>
        <xdr:to>
          <xdr:col>3</xdr:col>
          <xdr:colOff>1752600</xdr:colOff>
          <xdr:row>18</xdr:row>
          <xdr:rowOff>542925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19</xdr:row>
          <xdr:rowOff>123825</xdr:rowOff>
        </xdr:from>
        <xdr:to>
          <xdr:col>3</xdr:col>
          <xdr:colOff>1743075</xdr:colOff>
          <xdr:row>19</xdr:row>
          <xdr:rowOff>333375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21</xdr:row>
          <xdr:rowOff>200025</xdr:rowOff>
        </xdr:from>
        <xdr:to>
          <xdr:col>3</xdr:col>
          <xdr:colOff>1724025</xdr:colOff>
          <xdr:row>21</xdr:row>
          <xdr:rowOff>409575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24</xdr:row>
          <xdr:rowOff>409575</xdr:rowOff>
        </xdr:from>
        <xdr:to>
          <xdr:col>3</xdr:col>
          <xdr:colOff>1743075</xdr:colOff>
          <xdr:row>24</xdr:row>
          <xdr:rowOff>619125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26</xdr:row>
          <xdr:rowOff>123825</xdr:rowOff>
        </xdr:from>
        <xdr:to>
          <xdr:col>3</xdr:col>
          <xdr:colOff>1743075</xdr:colOff>
          <xdr:row>26</xdr:row>
          <xdr:rowOff>333375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27</xdr:row>
          <xdr:rowOff>123825</xdr:rowOff>
        </xdr:from>
        <xdr:to>
          <xdr:col>3</xdr:col>
          <xdr:colOff>1743075</xdr:colOff>
          <xdr:row>27</xdr:row>
          <xdr:rowOff>333375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31</xdr:row>
          <xdr:rowOff>123825</xdr:rowOff>
        </xdr:from>
        <xdr:to>
          <xdr:col>3</xdr:col>
          <xdr:colOff>1743075</xdr:colOff>
          <xdr:row>31</xdr:row>
          <xdr:rowOff>333375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32</xdr:row>
          <xdr:rowOff>257175</xdr:rowOff>
        </xdr:from>
        <xdr:to>
          <xdr:col>3</xdr:col>
          <xdr:colOff>1724025</xdr:colOff>
          <xdr:row>32</xdr:row>
          <xdr:rowOff>466725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39</xdr:row>
          <xdr:rowOff>28575</xdr:rowOff>
        </xdr:from>
        <xdr:to>
          <xdr:col>3</xdr:col>
          <xdr:colOff>1714500</xdr:colOff>
          <xdr:row>40</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70</xdr:row>
          <xdr:rowOff>76200</xdr:rowOff>
        </xdr:from>
        <xdr:to>
          <xdr:col>3</xdr:col>
          <xdr:colOff>1714500</xdr:colOff>
          <xdr:row>70</xdr:row>
          <xdr:rowOff>295275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69</xdr:row>
          <xdr:rowOff>76200</xdr:rowOff>
        </xdr:from>
        <xdr:to>
          <xdr:col>3</xdr:col>
          <xdr:colOff>1714500</xdr:colOff>
          <xdr:row>69</xdr:row>
          <xdr:rowOff>295275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752475</xdr:colOff>
          <xdr:row>14</xdr:row>
          <xdr:rowOff>219075</xdr:rowOff>
        </xdr:from>
        <xdr:to>
          <xdr:col>3</xdr:col>
          <xdr:colOff>1666875</xdr:colOff>
          <xdr:row>14</xdr:row>
          <xdr:rowOff>428625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38</xdr:row>
          <xdr:rowOff>104775</xdr:rowOff>
        </xdr:from>
        <xdr:to>
          <xdr:col>3</xdr:col>
          <xdr:colOff>1590675</xdr:colOff>
          <xdr:row>38</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39</xdr:row>
          <xdr:rowOff>104775</xdr:rowOff>
        </xdr:from>
        <xdr:to>
          <xdr:col>3</xdr:col>
          <xdr:colOff>1571625</xdr:colOff>
          <xdr:row>39</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43</xdr:row>
          <xdr:rowOff>28575</xdr:rowOff>
        </xdr:from>
        <xdr:to>
          <xdr:col>3</xdr:col>
          <xdr:colOff>1609725</xdr:colOff>
          <xdr:row>44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44</xdr:row>
          <xdr:rowOff>104775</xdr:rowOff>
        </xdr:from>
        <xdr:to>
          <xdr:col>3</xdr:col>
          <xdr:colOff>1600200</xdr:colOff>
          <xdr:row>44</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45</xdr:row>
          <xdr:rowOff>190500</xdr:rowOff>
        </xdr:from>
        <xdr:to>
          <xdr:col>3</xdr:col>
          <xdr:colOff>1600200</xdr:colOff>
          <xdr:row>45</xdr:row>
          <xdr:rowOff>409575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49</xdr:row>
          <xdr:rowOff>104775</xdr:rowOff>
        </xdr:from>
        <xdr:to>
          <xdr:col>3</xdr:col>
          <xdr:colOff>1571625</xdr:colOff>
          <xdr:row>49</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104775</xdr:rowOff>
        </xdr:from>
        <xdr:to>
          <xdr:col>3</xdr:col>
          <xdr:colOff>1571625</xdr:colOff>
          <xdr:row>50</xdr:row>
          <xdr:rowOff>304800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55</xdr:row>
          <xdr:rowOff>123825</xdr:rowOff>
        </xdr:from>
        <xdr:to>
          <xdr:col>3</xdr:col>
          <xdr:colOff>1562100</xdr:colOff>
          <xdr:row>55</xdr:row>
          <xdr:rowOff>333375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66</xdr:row>
          <xdr:rowOff>66675</xdr:rowOff>
        </xdr:from>
        <xdr:to>
          <xdr:col>3</xdr:col>
          <xdr:colOff>1562100</xdr:colOff>
          <xdr:row>66</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67</xdr:row>
          <xdr:rowOff>104775</xdr:rowOff>
        </xdr:from>
        <xdr:to>
          <xdr:col>3</xdr:col>
          <xdr:colOff>1562100</xdr:colOff>
          <xdr:row>67</xdr:row>
          <xdr:rowOff>304800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15</xdr:row>
          <xdr:rowOff>200025</xdr:rowOff>
        </xdr:from>
        <xdr:to>
          <xdr:col>3</xdr:col>
          <xdr:colOff>1666875</xdr:colOff>
          <xdr:row>15</xdr:row>
          <xdr:rowOff>409575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18</xdr:row>
          <xdr:rowOff>238125</xdr:rowOff>
        </xdr:from>
        <xdr:to>
          <xdr:col>3</xdr:col>
          <xdr:colOff>1638300</xdr:colOff>
          <xdr:row>18</xdr:row>
          <xdr:rowOff>447675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21</xdr:row>
          <xdr:rowOff>114300</xdr:rowOff>
        </xdr:from>
        <xdr:to>
          <xdr:col>3</xdr:col>
          <xdr:colOff>1638300</xdr:colOff>
          <xdr:row>21</xdr:row>
          <xdr:rowOff>333375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xdr:row>
          <xdr:rowOff>114300</xdr:rowOff>
        </xdr:from>
        <xdr:to>
          <xdr:col>3</xdr:col>
          <xdr:colOff>1638300</xdr:colOff>
          <xdr:row>22</xdr:row>
          <xdr:rowOff>333375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23</xdr:row>
          <xdr:rowOff>85725</xdr:rowOff>
        </xdr:from>
        <xdr:to>
          <xdr:col>3</xdr:col>
          <xdr:colOff>1647825</xdr:colOff>
          <xdr:row>23</xdr:row>
          <xdr:rowOff>295275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295275</xdr:rowOff>
        </xdr:from>
        <xdr:to>
          <xdr:col>3</xdr:col>
          <xdr:colOff>1628775</xdr:colOff>
          <xdr:row>27</xdr:row>
          <xdr:rowOff>504825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29</xdr:row>
          <xdr:rowOff>314325</xdr:rowOff>
        </xdr:from>
        <xdr:to>
          <xdr:col>3</xdr:col>
          <xdr:colOff>1609725</xdr:colOff>
          <xdr:row>29</xdr:row>
          <xdr:rowOff>523875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34</xdr:row>
          <xdr:rowOff>85725</xdr:rowOff>
        </xdr:from>
        <xdr:to>
          <xdr:col>3</xdr:col>
          <xdr:colOff>1590675</xdr:colOff>
          <xdr:row>34</xdr:row>
          <xdr:rowOff>295275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35</xdr:row>
          <xdr:rowOff>295275</xdr:rowOff>
        </xdr:from>
        <xdr:to>
          <xdr:col>3</xdr:col>
          <xdr:colOff>1590675</xdr:colOff>
          <xdr:row>35</xdr:row>
          <xdr:rowOff>504825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36</xdr:row>
          <xdr:rowOff>200025</xdr:rowOff>
        </xdr:from>
        <xdr:to>
          <xdr:col>3</xdr:col>
          <xdr:colOff>1590675</xdr:colOff>
          <xdr:row>36</xdr:row>
          <xdr:rowOff>409575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37</xdr:row>
          <xdr:rowOff>152400</xdr:rowOff>
        </xdr:from>
        <xdr:to>
          <xdr:col>3</xdr:col>
          <xdr:colOff>1590675</xdr:colOff>
          <xdr:row>37</xdr:row>
          <xdr:rowOff>371475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32</xdr:row>
          <xdr:rowOff>104775</xdr:rowOff>
        </xdr:from>
        <xdr:to>
          <xdr:col>3</xdr:col>
          <xdr:colOff>1600200</xdr:colOff>
          <xdr:row>32</xdr:row>
          <xdr:rowOff>304800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33</xdr:row>
          <xdr:rowOff>180975</xdr:rowOff>
        </xdr:from>
        <xdr:to>
          <xdr:col>3</xdr:col>
          <xdr:colOff>1590675</xdr:colOff>
          <xdr:row>33</xdr:row>
          <xdr:rowOff>390525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16</xdr:row>
          <xdr:rowOff>228600</xdr:rowOff>
        </xdr:from>
        <xdr:to>
          <xdr:col>3</xdr:col>
          <xdr:colOff>1666875</xdr:colOff>
          <xdr:row>16</xdr:row>
          <xdr:rowOff>447675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57</xdr:row>
          <xdr:rowOff>28575</xdr:rowOff>
        </xdr:from>
        <xdr:to>
          <xdr:col>2</xdr:col>
          <xdr:colOff>342900</xdr:colOff>
          <xdr:row>58</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342900</xdr:colOff>
          <xdr:row>59</xdr:row>
          <xdr:rowOff>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342900</xdr:colOff>
          <xdr:row>60</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342900</xdr:colOff>
          <xdr:row>64</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342900</xdr:colOff>
          <xdr:row>65</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57</xdr:row>
          <xdr:rowOff>28575</xdr:rowOff>
        </xdr:from>
        <xdr:to>
          <xdr:col>2</xdr:col>
          <xdr:colOff>342900</xdr:colOff>
          <xdr:row>58</xdr:row>
          <xdr:rowOff>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342900</xdr:colOff>
          <xdr:row>59</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342900</xdr:colOff>
          <xdr:row>60</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342900</xdr:colOff>
          <xdr:row>63</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342900</xdr:colOff>
          <xdr:row>64</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342900</xdr:colOff>
          <xdr:row>65</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71</xdr:row>
          <xdr:rowOff>9525</xdr:rowOff>
        </xdr:from>
        <xdr:to>
          <xdr:col>3</xdr:col>
          <xdr:colOff>1562100</xdr:colOff>
          <xdr:row>71</xdr:row>
          <xdr:rowOff>219075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57</xdr:row>
          <xdr:rowOff>28575</xdr:rowOff>
        </xdr:from>
        <xdr:to>
          <xdr:col>2</xdr:col>
          <xdr:colOff>342900</xdr:colOff>
          <xdr:row>58</xdr:row>
          <xdr:rowOff>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4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342900</xdr:colOff>
          <xdr:row>59</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4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342900</xdr:colOff>
          <xdr:row>60</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342900</xdr:colOff>
          <xdr:row>64</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342900</xdr:colOff>
          <xdr:row>65</xdr:row>
          <xdr:rowOff>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57</xdr:row>
          <xdr:rowOff>28575</xdr:rowOff>
        </xdr:from>
        <xdr:to>
          <xdr:col>2</xdr:col>
          <xdr:colOff>342900</xdr:colOff>
          <xdr:row>58</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4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342900</xdr:colOff>
          <xdr:row>59</xdr:row>
          <xdr:rowOff>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4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342900</xdr:colOff>
          <xdr:row>60</xdr:row>
          <xdr:rowOff>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4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342900</xdr:colOff>
          <xdr:row>63</xdr:row>
          <xdr:rowOff>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4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342900</xdr:colOff>
          <xdr:row>64</xdr:row>
          <xdr:rowOff>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4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342900</xdr:colOff>
          <xdr:row>65</xdr:row>
          <xdr:rowOff>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28</xdr:row>
          <xdr:rowOff>104775</xdr:rowOff>
        </xdr:from>
        <xdr:to>
          <xdr:col>3</xdr:col>
          <xdr:colOff>1628775</xdr:colOff>
          <xdr:row>28</xdr:row>
          <xdr:rowOff>314325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51</xdr:row>
          <xdr:rowOff>152400</xdr:rowOff>
        </xdr:from>
        <xdr:to>
          <xdr:col>3</xdr:col>
          <xdr:colOff>1571625</xdr:colOff>
          <xdr:row>51</xdr:row>
          <xdr:rowOff>371475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68</xdr:row>
          <xdr:rowOff>104775</xdr:rowOff>
        </xdr:from>
        <xdr:to>
          <xdr:col>3</xdr:col>
          <xdr:colOff>1552575</xdr:colOff>
          <xdr:row>68</xdr:row>
          <xdr:rowOff>304800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4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19</xdr:row>
          <xdr:rowOff>123825</xdr:rowOff>
        </xdr:from>
        <xdr:to>
          <xdr:col>3</xdr:col>
          <xdr:colOff>1638300</xdr:colOff>
          <xdr:row>19</xdr:row>
          <xdr:rowOff>333375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4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19</xdr:row>
          <xdr:rowOff>342900</xdr:rowOff>
        </xdr:from>
        <xdr:to>
          <xdr:col>3</xdr:col>
          <xdr:colOff>1228725</xdr:colOff>
          <xdr:row>19</xdr:row>
          <xdr:rowOff>561975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23</xdr:row>
          <xdr:rowOff>342900</xdr:rowOff>
        </xdr:from>
        <xdr:to>
          <xdr:col>3</xdr:col>
          <xdr:colOff>1257300</xdr:colOff>
          <xdr:row>23</xdr:row>
          <xdr:rowOff>561975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4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5715000</xdr:colOff>
          <xdr:row>11</xdr:row>
          <xdr:rowOff>0</xdr:rowOff>
        </xdr:from>
        <xdr:to>
          <xdr:col>2</xdr:col>
          <xdr:colOff>6581775</xdr:colOff>
          <xdr:row>11</xdr:row>
          <xdr:rowOff>219075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5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47" Type="http://schemas.openxmlformats.org/officeDocument/2006/relationships/ctrlProp" Target="../ctrlProps/ctrlProp55.xml"/><Relationship Id="rId50" Type="http://schemas.openxmlformats.org/officeDocument/2006/relationships/ctrlProp" Target="../ctrlProps/ctrlProp58.xml"/><Relationship Id="rId7" Type="http://schemas.openxmlformats.org/officeDocument/2006/relationships/ctrlProp" Target="../ctrlProps/ctrlProp15.xml"/><Relationship Id="rId2" Type="http://schemas.openxmlformats.org/officeDocument/2006/relationships/drawing" Target="../drawings/drawing3.xml"/><Relationship Id="rId16" Type="http://schemas.openxmlformats.org/officeDocument/2006/relationships/ctrlProp" Target="../ctrlProps/ctrlProp24.xml"/><Relationship Id="rId29" Type="http://schemas.openxmlformats.org/officeDocument/2006/relationships/ctrlProp" Target="../ctrlProps/ctrlProp37.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45" Type="http://schemas.openxmlformats.org/officeDocument/2006/relationships/ctrlProp" Target="../ctrlProps/ctrlProp53.xml"/><Relationship Id="rId53" Type="http://schemas.openxmlformats.org/officeDocument/2006/relationships/ctrlProp" Target="../ctrlProps/ctrlProp61.xml"/><Relationship Id="rId5" Type="http://schemas.openxmlformats.org/officeDocument/2006/relationships/ctrlProp" Target="../ctrlProps/ctrlProp13.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4" Type="http://schemas.openxmlformats.org/officeDocument/2006/relationships/ctrlProp" Target="../ctrlProps/ctrlProp52.xml"/><Relationship Id="rId52" Type="http://schemas.openxmlformats.org/officeDocument/2006/relationships/ctrlProp" Target="../ctrlProps/ctrlProp60.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43" Type="http://schemas.openxmlformats.org/officeDocument/2006/relationships/ctrlProp" Target="../ctrlProps/ctrlProp51.xml"/><Relationship Id="rId48" Type="http://schemas.openxmlformats.org/officeDocument/2006/relationships/ctrlProp" Target="../ctrlProps/ctrlProp56.xml"/><Relationship Id="rId8" Type="http://schemas.openxmlformats.org/officeDocument/2006/relationships/ctrlProp" Target="../ctrlProps/ctrlProp16.xml"/><Relationship Id="rId51" Type="http://schemas.openxmlformats.org/officeDocument/2006/relationships/ctrlProp" Target="../ctrlProps/ctrlProp59.xml"/><Relationship Id="rId3"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 Id="rId46" Type="http://schemas.openxmlformats.org/officeDocument/2006/relationships/ctrlProp" Target="../ctrlProps/ctrlProp54.xml"/><Relationship Id="rId20" Type="http://schemas.openxmlformats.org/officeDocument/2006/relationships/ctrlProp" Target="../ctrlProps/ctrlProp28.xml"/><Relationship Id="rId41" Type="http://schemas.openxmlformats.org/officeDocument/2006/relationships/ctrlProp" Target="../ctrlProps/ctrlProp49.xml"/><Relationship Id="rId54"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49" Type="http://schemas.openxmlformats.org/officeDocument/2006/relationships/ctrlProp" Target="../ctrlProps/ctrlProp5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74.xml"/><Relationship Id="rId29" Type="http://schemas.openxmlformats.org/officeDocument/2006/relationships/ctrlProp" Target="../ctrlProps/ctrlProp87.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omments" Target="../comments3.xml"/><Relationship Id="rId5" Type="http://schemas.openxmlformats.org/officeDocument/2006/relationships/ctrlProp" Target="../ctrlProps/ctrlProp63.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3.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20" Type="http://schemas.openxmlformats.org/officeDocument/2006/relationships/ctrlProp" Target="../ctrlProps/ctrlProp78.xml"/><Relationship Id="rId41" Type="http://schemas.openxmlformats.org/officeDocument/2006/relationships/ctrlProp" Target="../ctrlProps/ctrlProp99.xml"/><Relationship Id="rId54" Type="http://schemas.openxmlformats.org/officeDocument/2006/relationships/ctrlProp" Target="../ctrlProps/ctrlProp112.xml"/><Relationship Id="rId1" Type="http://schemas.openxmlformats.org/officeDocument/2006/relationships/printerSettings" Target="../printerSettings/printerSettings5.bin"/><Relationship Id="rId6" Type="http://schemas.openxmlformats.org/officeDocument/2006/relationships/ctrlProp" Target="../ctrlProps/ctrlProp64.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10" Type="http://schemas.openxmlformats.org/officeDocument/2006/relationships/ctrlProp" Target="../ctrlProps/ctrlProp68.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1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157"/>
  <sheetViews>
    <sheetView topLeftCell="A94" zoomScaleNormal="100" workbookViewId="0">
      <selection sqref="A1:J1"/>
    </sheetView>
  </sheetViews>
  <sheetFormatPr defaultColWidth="9.42578125" defaultRowHeight="18" customHeight="1" x14ac:dyDescent="0.25"/>
  <cols>
    <col min="1" max="1" width="5.5703125" style="1" customWidth="1"/>
    <col min="2" max="2" width="4.42578125" style="1" customWidth="1"/>
    <col min="3" max="3" width="4" style="1" customWidth="1"/>
    <col min="4" max="4" width="8.42578125" style="1" customWidth="1"/>
    <col min="5" max="5" width="11" style="1" customWidth="1"/>
    <col min="6" max="6" width="4.42578125" style="1" customWidth="1"/>
    <col min="7" max="7" width="11.5703125" style="1" customWidth="1"/>
    <col min="8" max="8" width="12.42578125" style="1" customWidth="1"/>
    <col min="9" max="9" width="9.42578125" style="1" customWidth="1"/>
    <col min="10" max="10" width="31.5703125" style="1" customWidth="1"/>
    <col min="11" max="16384" width="9.42578125" style="1"/>
  </cols>
  <sheetData>
    <row r="1" spans="1:20" ht="18" customHeight="1" x14ac:dyDescent="0.25">
      <c r="A1" s="233" t="s">
        <v>260</v>
      </c>
      <c r="B1" s="233"/>
      <c r="C1" s="233"/>
      <c r="D1" s="233"/>
      <c r="E1" s="233"/>
      <c r="F1" s="233"/>
      <c r="G1" s="233"/>
      <c r="H1" s="233"/>
      <c r="I1" s="233"/>
      <c r="J1" s="233"/>
    </row>
    <row r="2" spans="1:20" ht="18" customHeight="1" x14ac:dyDescent="0.25">
      <c r="A2" s="233" t="s">
        <v>325</v>
      </c>
      <c r="B2" s="233"/>
      <c r="C2" s="233"/>
      <c r="D2" s="233"/>
      <c r="E2" s="233"/>
      <c r="F2" s="233"/>
      <c r="G2" s="233"/>
      <c r="H2" s="233"/>
      <c r="I2" s="233"/>
      <c r="J2" s="233"/>
    </row>
    <row r="3" spans="1:20" ht="18" customHeight="1" x14ac:dyDescent="0.25">
      <c r="A3" s="2"/>
      <c r="B3" s="2"/>
      <c r="C3" s="2"/>
      <c r="D3" s="2"/>
      <c r="E3" s="2"/>
      <c r="F3" s="2"/>
      <c r="G3" s="2"/>
      <c r="H3" s="2"/>
      <c r="I3" s="2"/>
      <c r="J3" s="2"/>
    </row>
    <row r="4" spans="1:20" ht="18" customHeight="1" x14ac:dyDescent="0.25">
      <c r="A4" s="235" t="s">
        <v>283</v>
      </c>
      <c r="B4" s="235"/>
      <c r="C4" s="235"/>
      <c r="D4" s="235"/>
      <c r="E4" s="235"/>
      <c r="F4" s="235"/>
      <c r="G4" s="235"/>
      <c r="H4" s="235"/>
      <c r="I4" s="235"/>
      <c r="J4" s="235"/>
    </row>
    <row r="5" spans="1:20" ht="18" customHeight="1" x14ac:dyDescent="0.25">
      <c r="A5" s="2"/>
      <c r="B5" s="2"/>
      <c r="C5" s="2"/>
      <c r="D5" s="2"/>
      <c r="E5" s="2"/>
      <c r="F5" s="2"/>
      <c r="G5" s="2"/>
      <c r="H5" s="2"/>
      <c r="I5" s="2"/>
      <c r="J5" s="2"/>
    </row>
    <row r="6" spans="1:20" ht="18" customHeight="1" x14ac:dyDescent="0.25">
      <c r="A6" s="196" t="s">
        <v>0</v>
      </c>
      <c r="B6" s="196"/>
      <c r="C6" s="196"/>
      <c r="D6" s="196"/>
      <c r="E6" s="196"/>
      <c r="F6" s="196"/>
      <c r="G6" s="196"/>
      <c r="H6" s="196"/>
      <c r="I6" s="196"/>
      <c r="J6" s="196"/>
    </row>
    <row r="7" spans="1:20" ht="18" customHeight="1" x14ac:dyDescent="0.25">
      <c r="A7" s="2"/>
      <c r="B7" s="2"/>
      <c r="C7" s="2"/>
      <c r="D7" s="2"/>
      <c r="E7" s="2"/>
      <c r="F7" s="2"/>
      <c r="G7" s="2"/>
      <c r="H7" s="2"/>
      <c r="I7" s="2"/>
      <c r="J7" s="2"/>
    </row>
    <row r="8" spans="1:20" ht="18" customHeight="1" x14ac:dyDescent="0.25">
      <c r="A8" s="2" t="s">
        <v>1</v>
      </c>
      <c r="B8" s="193" t="s">
        <v>284</v>
      </c>
      <c r="C8" s="193"/>
      <c r="D8" s="193"/>
      <c r="E8" s="193"/>
      <c r="F8" s="193"/>
      <c r="G8" s="193"/>
      <c r="H8" s="193"/>
      <c r="I8" s="193"/>
      <c r="J8" s="193"/>
    </row>
    <row r="9" spans="1:20" ht="18" customHeight="1" x14ac:dyDescent="0.25">
      <c r="A9" s="2"/>
      <c r="B9" s="193"/>
      <c r="C9" s="193"/>
      <c r="D9" s="193"/>
      <c r="E9" s="193"/>
      <c r="F9" s="193"/>
      <c r="G9" s="193"/>
      <c r="H9" s="193"/>
      <c r="I9" s="193"/>
      <c r="J9" s="193"/>
    </row>
    <row r="10" spans="1:20" ht="18" customHeight="1" x14ac:dyDescent="0.25">
      <c r="A10" s="2"/>
      <c r="B10" s="69"/>
      <c r="C10" s="69"/>
      <c r="D10" s="69"/>
      <c r="E10" s="69"/>
      <c r="F10" s="69"/>
      <c r="G10" s="69"/>
      <c r="H10" s="69"/>
      <c r="I10" s="69"/>
      <c r="J10" s="3"/>
    </row>
    <row r="11" spans="1:20" ht="18" customHeight="1" x14ac:dyDescent="0.25">
      <c r="A11" s="2" t="s">
        <v>2</v>
      </c>
      <c r="B11" s="1" t="s">
        <v>174</v>
      </c>
      <c r="J11" s="2"/>
    </row>
    <row r="12" spans="1:20" ht="18" customHeight="1" x14ac:dyDescent="0.25">
      <c r="A12" s="2"/>
      <c r="B12" s="22" t="s">
        <v>156</v>
      </c>
      <c r="J12" s="2"/>
    </row>
    <row r="13" spans="1:20" ht="18" customHeight="1" x14ac:dyDescent="0.25">
      <c r="A13" s="2"/>
      <c r="B13" s="22" t="s">
        <v>175</v>
      </c>
      <c r="J13" s="2"/>
      <c r="T13" s="5"/>
    </row>
    <row r="14" spans="1:20" ht="18" customHeight="1" x14ac:dyDescent="0.25">
      <c r="A14" s="2"/>
      <c r="B14" s="22" t="s">
        <v>176</v>
      </c>
      <c r="J14" s="2"/>
    </row>
    <row r="15" spans="1:20" ht="18" customHeight="1" x14ac:dyDescent="0.25">
      <c r="A15" s="2"/>
      <c r="B15" s="4"/>
      <c r="C15" s="2"/>
      <c r="D15" s="2"/>
      <c r="E15" s="2"/>
      <c r="F15" s="2"/>
      <c r="G15" s="2"/>
      <c r="H15" s="2"/>
      <c r="I15" s="2"/>
      <c r="J15" s="2"/>
    </row>
    <row r="16" spans="1:20" ht="18" customHeight="1" x14ac:dyDescent="0.25">
      <c r="A16" s="2" t="s">
        <v>3</v>
      </c>
      <c r="B16" s="2" t="s">
        <v>4</v>
      </c>
      <c r="C16" s="2"/>
      <c r="D16" s="2"/>
      <c r="E16" s="2"/>
      <c r="F16" s="2"/>
      <c r="G16" s="2"/>
      <c r="H16" s="2"/>
      <c r="I16" s="2"/>
      <c r="J16" s="2"/>
    </row>
    <row r="17" spans="1:17" ht="18" customHeight="1" x14ac:dyDescent="0.25">
      <c r="A17" s="2"/>
      <c r="B17" s="2"/>
      <c r="C17" s="2"/>
      <c r="D17" s="2"/>
      <c r="E17" s="2"/>
      <c r="F17" s="2"/>
      <c r="G17" s="2"/>
      <c r="H17" s="2"/>
      <c r="I17" s="2"/>
      <c r="J17" s="2"/>
    </row>
    <row r="18" spans="1:17" ht="18" customHeight="1" x14ac:dyDescent="0.25">
      <c r="A18" s="2"/>
      <c r="B18" s="2"/>
      <c r="C18" s="2"/>
      <c r="D18" s="2"/>
      <c r="E18" s="2"/>
      <c r="F18" s="2"/>
      <c r="G18" s="2"/>
      <c r="H18" s="2"/>
      <c r="I18" s="2"/>
      <c r="J18" s="2"/>
    </row>
    <row r="19" spans="1:17" ht="18" customHeight="1" x14ac:dyDescent="0.25">
      <c r="A19" s="2"/>
      <c r="B19" s="2"/>
      <c r="C19" s="2"/>
      <c r="D19" s="2"/>
      <c r="E19" s="2"/>
      <c r="F19" s="2"/>
      <c r="G19" s="2"/>
      <c r="H19" s="2"/>
      <c r="I19" s="2"/>
      <c r="J19" s="2"/>
    </row>
    <row r="20" spans="1:17" ht="18" customHeight="1" x14ac:dyDescent="0.25">
      <c r="A20" s="2"/>
      <c r="B20" s="2"/>
      <c r="C20" s="2"/>
      <c r="D20" s="2"/>
      <c r="E20" s="2"/>
      <c r="F20" s="2"/>
      <c r="G20" s="2"/>
      <c r="H20" s="2"/>
      <c r="I20" s="2"/>
      <c r="J20" s="2"/>
    </row>
    <row r="21" spans="1:17" ht="18" customHeight="1" x14ac:dyDescent="0.25">
      <c r="A21" s="2"/>
      <c r="B21" s="2"/>
      <c r="C21" s="2"/>
      <c r="D21" s="2"/>
      <c r="E21" s="2"/>
      <c r="F21" s="2"/>
      <c r="G21" s="2"/>
      <c r="H21" s="2"/>
      <c r="I21" s="2"/>
      <c r="J21" s="2"/>
    </row>
    <row r="22" spans="1:17" ht="18" customHeight="1" x14ac:dyDescent="0.25">
      <c r="A22" s="2"/>
      <c r="B22" s="2"/>
      <c r="C22" s="2"/>
      <c r="D22" s="2"/>
      <c r="E22" s="2"/>
      <c r="F22" s="2"/>
      <c r="G22" s="2"/>
      <c r="H22" s="2"/>
      <c r="I22" s="2"/>
      <c r="J22" s="2"/>
      <c r="Q22" s="6"/>
    </row>
    <row r="23" spans="1:17" ht="18" customHeight="1" x14ac:dyDescent="0.25">
      <c r="A23" s="2"/>
      <c r="B23" s="2"/>
      <c r="C23" s="2"/>
      <c r="D23" s="2"/>
      <c r="E23" s="2"/>
      <c r="F23" s="2"/>
      <c r="G23" s="2"/>
      <c r="H23" s="2"/>
      <c r="I23" s="2"/>
      <c r="J23" s="2"/>
    </row>
    <row r="24" spans="1:17" ht="18" customHeight="1" x14ac:dyDescent="0.25">
      <c r="A24" s="2"/>
      <c r="B24" s="2"/>
      <c r="C24" s="2"/>
      <c r="D24" s="2"/>
      <c r="E24" s="2"/>
      <c r="F24" s="2"/>
      <c r="G24" s="2"/>
      <c r="H24" s="2"/>
      <c r="I24" s="2"/>
      <c r="J24" s="2"/>
    </row>
    <row r="25" spans="1:17" ht="18" customHeight="1" x14ac:dyDescent="0.25">
      <c r="A25" s="2"/>
      <c r="B25" s="2"/>
      <c r="C25" s="2"/>
      <c r="D25" s="2"/>
      <c r="E25" s="2"/>
      <c r="F25" s="2"/>
      <c r="G25" s="2"/>
      <c r="H25" s="2"/>
      <c r="I25" s="2"/>
      <c r="J25" s="2"/>
    </row>
    <row r="26" spans="1:17" ht="18" customHeight="1" x14ac:dyDescent="0.25">
      <c r="A26" s="2"/>
      <c r="B26" s="2"/>
      <c r="C26" s="2"/>
      <c r="D26" s="2"/>
      <c r="E26" s="2"/>
      <c r="F26" s="2"/>
      <c r="G26" s="2"/>
      <c r="H26" s="2"/>
      <c r="I26" s="2"/>
      <c r="J26" s="2"/>
    </row>
    <row r="27" spans="1:17" ht="18" customHeight="1" x14ac:dyDescent="0.25">
      <c r="A27" s="2"/>
      <c r="B27" s="2"/>
      <c r="C27" s="2"/>
      <c r="D27" s="2"/>
      <c r="E27" s="2"/>
      <c r="F27" s="2"/>
      <c r="G27" s="2"/>
      <c r="H27" s="2"/>
      <c r="I27" s="2"/>
      <c r="J27" s="2"/>
    </row>
    <row r="28" spans="1:17" ht="18" customHeight="1" x14ac:dyDescent="0.25">
      <c r="A28" s="2"/>
      <c r="B28" s="2"/>
      <c r="C28" s="2"/>
      <c r="D28" s="2"/>
      <c r="E28" s="2"/>
      <c r="F28" s="2"/>
      <c r="G28" s="2"/>
      <c r="H28" s="2"/>
      <c r="I28" s="2"/>
      <c r="J28" s="2"/>
    </row>
    <row r="29" spans="1:17" ht="18" customHeight="1" x14ac:dyDescent="0.25">
      <c r="A29" s="2"/>
      <c r="B29" s="2"/>
      <c r="C29" s="2"/>
      <c r="D29" s="2"/>
      <c r="E29" s="2"/>
      <c r="F29" s="2"/>
      <c r="G29" s="2"/>
      <c r="H29" s="2"/>
      <c r="I29" s="2"/>
      <c r="J29" s="2"/>
    </row>
    <row r="30" spans="1:17" ht="18" customHeight="1" x14ac:dyDescent="0.25">
      <c r="A30" s="2"/>
      <c r="B30" s="2"/>
      <c r="C30" s="2"/>
      <c r="D30" s="2"/>
      <c r="E30" s="2"/>
      <c r="F30" s="2"/>
      <c r="G30" s="2"/>
      <c r="H30" s="2"/>
      <c r="I30" s="2"/>
      <c r="J30" s="2"/>
    </row>
    <row r="31" spans="1:17" ht="18" customHeight="1" x14ac:dyDescent="0.25">
      <c r="A31" s="2"/>
      <c r="B31" s="2"/>
      <c r="C31" s="2"/>
      <c r="D31" s="2"/>
      <c r="E31" s="2"/>
      <c r="F31" s="2"/>
      <c r="G31" s="2"/>
      <c r="H31" s="2"/>
      <c r="I31" s="2"/>
      <c r="J31" s="2"/>
    </row>
    <row r="32" spans="1:17" ht="18" customHeight="1" x14ac:dyDescent="0.25">
      <c r="A32" s="2"/>
      <c r="B32" s="2"/>
      <c r="C32" s="2"/>
      <c r="D32" s="2"/>
      <c r="E32" s="2"/>
      <c r="F32" s="2"/>
      <c r="G32" s="2"/>
      <c r="H32" s="2"/>
      <c r="I32" s="2"/>
      <c r="J32" s="2"/>
    </row>
    <row r="33" spans="1:10" ht="18" customHeight="1" x14ac:dyDescent="0.25">
      <c r="A33" s="2"/>
      <c r="B33" s="2"/>
      <c r="C33" s="2"/>
      <c r="D33" s="2"/>
      <c r="E33" s="2"/>
      <c r="F33" s="2"/>
      <c r="G33" s="2"/>
      <c r="H33" s="2"/>
      <c r="I33" s="2"/>
      <c r="J33" s="2"/>
    </row>
    <row r="34" spans="1:10" ht="18" customHeight="1" x14ac:dyDescent="0.25">
      <c r="A34" s="2"/>
      <c r="B34" s="2"/>
      <c r="C34" s="2"/>
      <c r="D34" s="2"/>
      <c r="E34" s="2"/>
      <c r="F34" s="2"/>
      <c r="G34" s="2"/>
      <c r="H34" s="2"/>
      <c r="I34" s="2"/>
      <c r="J34" s="2"/>
    </row>
    <row r="35" spans="1:10" ht="18" customHeight="1" x14ac:dyDescent="0.25">
      <c r="A35" s="2"/>
      <c r="B35" s="2"/>
      <c r="C35" s="2"/>
      <c r="D35" s="2"/>
      <c r="E35" s="2"/>
      <c r="F35" s="2"/>
      <c r="G35" s="2"/>
      <c r="H35" s="2"/>
      <c r="I35" s="2"/>
      <c r="J35" s="2"/>
    </row>
    <row r="36" spans="1:10" ht="18" customHeight="1" x14ac:dyDescent="0.25">
      <c r="A36" s="2"/>
      <c r="B36" s="2"/>
      <c r="C36" s="2"/>
      <c r="D36" s="2"/>
      <c r="E36" s="2"/>
      <c r="F36" s="2"/>
      <c r="G36" s="2"/>
      <c r="H36" s="2"/>
      <c r="I36" s="2"/>
      <c r="J36" s="2"/>
    </row>
    <row r="37" spans="1:10" ht="18" customHeight="1" x14ac:dyDescent="0.25">
      <c r="A37" s="2"/>
      <c r="B37" s="2"/>
      <c r="C37" s="2"/>
      <c r="D37" s="2"/>
      <c r="E37" s="2"/>
      <c r="F37" s="2"/>
      <c r="G37" s="2"/>
      <c r="H37" s="2"/>
      <c r="I37" s="2"/>
      <c r="J37" s="2"/>
    </row>
    <row r="38" spans="1:10" ht="18" customHeight="1" x14ac:dyDescent="0.25">
      <c r="A38" s="2"/>
      <c r="B38" s="2"/>
      <c r="C38" s="2"/>
      <c r="D38" s="2"/>
      <c r="E38" s="2"/>
      <c r="F38" s="2"/>
      <c r="G38" s="2"/>
      <c r="H38" s="2"/>
      <c r="I38" s="2"/>
      <c r="J38" s="2"/>
    </row>
    <row r="39" spans="1:10" ht="18" customHeight="1" x14ac:dyDescent="0.25">
      <c r="A39" s="2"/>
      <c r="B39" s="2"/>
      <c r="C39" s="2"/>
      <c r="D39" s="2"/>
      <c r="E39" s="2"/>
    </row>
    <row r="40" spans="1:10" ht="18" customHeight="1" x14ac:dyDescent="0.25">
      <c r="A40" s="2"/>
      <c r="B40" s="2"/>
      <c r="C40" s="2"/>
      <c r="D40" s="2"/>
      <c r="E40" s="2"/>
      <c r="F40" s="2"/>
      <c r="G40" s="2"/>
      <c r="H40" s="2"/>
      <c r="I40" s="2"/>
      <c r="J40" s="2"/>
    </row>
    <row r="41" spans="1:10" ht="18" customHeight="1" x14ac:dyDescent="0.25">
      <c r="A41" s="2"/>
      <c r="B41" s="2"/>
      <c r="C41" s="2"/>
      <c r="D41" s="2"/>
      <c r="E41" s="2"/>
      <c r="F41" s="2"/>
      <c r="G41" s="2"/>
      <c r="H41" s="2"/>
      <c r="I41" s="2"/>
      <c r="J41" s="2"/>
    </row>
    <row r="42" spans="1:10" ht="18" customHeight="1" x14ac:dyDescent="0.25">
      <c r="A42" s="2"/>
      <c r="B42" s="2"/>
      <c r="C42" s="2"/>
      <c r="D42" s="2"/>
      <c r="E42" s="2"/>
      <c r="F42" s="2"/>
      <c r="G42" s="2"/>
      <c r="H42" s="2"/>
      <c r="I42" s="2"/>
      <c r="J42" s="2"/>
    </row>
    <row r="43" spans="1:10" ht="18" customHeight="1" x14ac:dyDescent="0.25">
      <c r="A43" s="2"/>
      <c r="B43" s="2"/>
      <c r="C43" s="2"/>
      <c r="D43" s="2"/>
      <c r="E43" s="2"/>
      <c r="F43" s="2"/>
      <c r="G43" s="2"/>
      <c r="H43" s="2"/>
      <c r="I43" s="2"/>
      <c r="J43" s="2"/>
    </row>
    <row r="44" spans="1:10" ht="18" customHeight="1" x14ac:dyDescent="0.25">
      <c r="A44" s="2"/>
      <c r="B44" s="2"/>
      <c r="C44" s="2"/>
      <c r="D44" s="2"/>
      <c r="E44" s="2"/>
      <c r="F44" s="2"/>
      <c r="G44" s="2"/>
      <c r="H44" s="2"/>
      <c r="I44" s="2"/>
      <c r="J44" s="2"/>
    </row>
    <row r="45" spans="1:10" ht="18" customHeight="1" x14ac:dyDescent="0.25">
      <c r="A45" s="2"/>
      <c r="B45" s="2"/>
      <c r="C45" s="2"/>
      <c r="D45" s="2"/>
      <c r="E45" s="2"/>
      <c r="F45" s="2"/>
      <c r="G45" s="2"/>
      <c r="H45" s="2"/>
      <c r="I45" s="2"/>
      <c r="J45" s="2"/>
    </row>
    <row r="46" spans="1:10" ht="18" customHeight="1" x14ac:dyDescent="0.25">
      <c r="A46" s="2" t="s">
        <v>5</v>
      </c>
      <c r="B46" s="193" t="s">
        <v>285</v>
      </c>
      <c r="C46" s="193"/>
      <c r="D46" s="193"/>
      <c r="E46" s="193"/>
      <c r="F46" s="193"/>
      <c r="G46" s="193"/>
      <c r="H46" s="193"/>
      <c r="I46" s="193"/>
      <c r="J46" s="193"/>
    </row>
    <row r="47" spans="1:10" ht="18" customHeight="1" x14ac:dyDescent="0.25">
      <c r="A47" s="2"/>
      <c r="B47" s="193"/>
      <c r="C47" s="193"/>
      <c r="D47" s="193"/>
      <c r="E47" s="193"/>
      <c r="F47" s="193"/>
      <c r="G47" s="193"/>
      <c r="H47" s="193"/>
      <c r="I47" s="193"/>
      <c r="J47" s="193"/>
    </row>
    <row r="48" spans="1:10" ht="18" customHeight="1" x14ac:dyDescent="0.25">
      <c r="A48" s="2"/>
      <c r="B48" s="3"/>
      <c r="C48" s="3"/>
      <c r="D48" s="3"/>
      <c r="E48" s="3"/>
      <c r="F48" s="3"/>
      <c r="G48" s="3"/>
      <c r="H48" s="3"/>
      <c r="I48" s="3"/>
      <c r="J48" s="3"/>
    </row>
    <row r="49" spans="1:13" s="10" customFormat="1" ht="36.75" customHeight="1" x14ac:dyDescent="0.25">
      <c r="A49" s="7" t="s">
        <v>6</v>
      </c>
      <c r="B49" s="195" t="s">
        <v>286</v>
      </c>
      <c r="C49" s="195"/>
      <c r="D49" s="195"/>
      <c r="E49" s="195"/>
      <c r="F49" s="195"/>
      <c r="G49" s="195"/>
      <c r="H49" s="195"/>
      <c r="I49" s="195"/>
      <c r="J49" s="195"/>
      <c r="K49" s="8"/>
      <c r="L49" s="9"/>
      <c r="M49" s="8"/>
    </row>
    <row r="50" spans="1:13" ht="18" customHeight="1" x14ac:dyDescent="0.25">
      <c r="A50" s="2"/>
      <c r="B50" s="3"/>
      <c r="C50" s="3"/>
      <c r="D50" s="3"/>
      <c r="E50" s="3"/>
      <c r="F50" s="3"/>
      <c r="G50" s="3"/>
      <c r="H50" s="3"/>
      <c r="I50" s="3"/>
      <c r="J50" s="3"/>
    </row>
    <row r="51" spans="1:13" ht="18" customHeight="1" x14ac:dyDescent="0.25">
      <c r="A51" s="196" t="s">
        <v>7</v>
      </c>
      <c r="B51" s="196"/>
      <c r="C51" s="196"/>
      <c r="D51" s="196"/>
      <c r="E51" s="196"/>
      <c r="F51" s="196"/>
      <c r="G51" s="196"/>
      <c r="H51" s="196"/>
      <c r="I51" s="196"/>
      <c r="J51" s="196"/>
    </row>
    <row r="52" spans="1:13" ht="18" customHeight="1" x14ac:dyDescent="0.25">
      <c r="A52" s="2"/>
      <c r="B52" s="2"/>
      <c r="C52" s="2"/>
      <c r="D52" s="2"/>
      <c r="E52" s="2"/>
      <c r="F52" s="2"/>
      <c r="G52" s="2"/>
      <c r="H52" s="2"/>
      <c r="I52" s="2"/>
      <c r="J52" s="2"/>
    </row>
    <row r="53" spans="1:13" ht="18" customHeight="1" x14ac:dyDescent="0.25">
      <c r="A53" s="2" t="s">
        <v>8</v>
      </c>
      <c r="B53" s="192" t="s">
        <v>287</v>
      </c>
      <c r="C53" s="192"/>
      <c r="D53" s="192"/>
      <c r="E53" s="192"/>
      <c r="F53" s="192"/>
      <c r="G53" s="192"/>
      <c r="H53" s="192"/>
      <c r="I53" s="192"/>
      <c r="J53" s="192"/>
      <c r="L53" s="9"/>
    </row>
    <row r="54" spans="1:13" ht="15" customHeight="1" x14ac:dyDescent="0.25">
      <c r="A54" s="2"/>
      <c r="B54" s="192"/>
      <c r="C54" s="192"/>
      <c r="D54" s="192"/>
      <c r="E54" s="192"/>
      <c r="F54" s="192"/>
      <c r="G54" s="192"/>
      <c r="H54" s="192"/>
      <c r="I54" s="192"/>
      <c r="J54" s="192"/>
    </row>
    <row r="55" spans="1:13" ht="21" customHeight="1" x14ac:dyDescent="0.25">
      <c r="A55" s="2"/>
      <c r="B55" s="62"/>
      <c r="C55" s="62"/>
      <c r="D55" s="62"/>
      <c r="E55" s="62"/>
      <c r="F55" s="62"/>
      <c r="G55" s="62"/>
      <c r="H55" s="62"/>
      <c r="I55" s="62"/>
      <c r="J55" s="62"/>
    </row>
    <row r="56" spans="1:13" s="10" customFormat="1" ht="18" customHeight="1" x14ac:dyDescent="0.25">
      <c r="A56" s="11" t="s">
        <v>9</v>
      </c>
      <c r="B56" s="12" t="s">
        <v>10</v>
      </c>
      <c r="C56" s="13"/>
      <c r="D56" s="14"/>
      <c r="E56" s="14"/>
      <c r="F56" s="14"/>
      <c r="G56" s="14"/>
      <c r="H56" s="14"/>
      <c r="I56" s="14"/>
      <c r="J56" s="14"/>
      <c r="K56" s="15"/>
      <c r="L56" s="15"/>
      <c r="M56" s="15"/>
    </row>
    <row r="57" spans="1:13" s="10" customFormat="1" ht="18" customHeight="1" x14ac:dyDescent="0.25">
      <c r="A57" s="11"/>
      <c r="B57" s="16"/>
      <c r="C57" s="16"/>
      <c r="D57" s="16"/>
      <c r="E57" s="16"/>
      <c r="F57" s="16"/>
      <c r="G57" s="16"/>
      <c r="H57" s="16"/>
      <c r="I57" s="16"/>
      <c r="J57" s="16"/>
      <c r="K57" s="17"/>
      <c r="L57" s="17"/>
      <c r="M57" s="17"/>
    </row>
    <row r="58" spans="1:13" s="10" customFormat="1" ht="18" customHeight="1" x14ac:dyDescent="0.25">
      <c r="A58" s="11" t="s">
        <v>11</v>
      </c>
      <c r="B58" s="195" t="s">
        <v>261</v>
      </c>
      <c r="C58" s="195"/>
      <c r="D58" s="195"/>
      <c r="E58" s="195"/>
      <c r="F58" s="195"/>
      <c r="G58" s="195"/>
      <c r="H58" s="195"/>
      <c r="I58" s="195"/>
      <c r="J58" s="195"/>
      <c r="K58" s="8"/>
      <c r="L58" s="8"/>
      <c r="M58" s="8"/>
    </row>
    <row r="59" spans="1:13" s="10" customFormat="1" ht="18" customHeight="1" x14ac:dyDescent="0.25">
      <c r="A59" s="2"/>
      <c r="B59" s="195"/>
      <c r="C59" s="195"/>
      <c r="D59" s="195"/>
      <c r="E59" s="195"/>
      <c r="F59" s="195"/>
      <c r="G59" s="195"/>
      <c r="H59" s="195"/>
      <c r="I59" s="195"/>
      <c r="J59" s="195"/>
      <c r="K59" s="8"/>
      <c r="L59" s="8"/>
      <c r="M59" s="8"/>
    </row>
    <row r="60" spans="1:13" s="10" customFormat="1" ht="21.75" customHeight="1" x14ac:dyDescent="0.25">
      <c r="A60" s="2"/>
      <c r="B60" s="195"/>
      <c r="C60" s="195"/>
      <c r="D60" s="195"/>
      <c r="E60" s="195"/>
      <c r="F60" s="195"/>
      <c r="G60" s="195"/>
      <c r="H60" s="195"/>
      <c r="I60" s="195"/>
      <c r="J60" s="195"/>
      <c r="K60" s="8"/>
      <c r="L60" s="8"/>
      <c r="M60" s="8"/>
    </row>
    <row r="61" spans="1:13" ht="18" customHeight="1" x14ac:dyDescent="0.25">
      <c r="A61" s="196" t="s">
        <v>288</v>
      </c>
      <c r="B61" s="196"/>
      <c r="C61" s="196"/>
      <c r="D61" s="196"/>
      <c r="E61" s="196"/>
      <c r="F61" s="196"/>
      <c r="G61" s="196"/>
      <c r="H61" s="196"/>
      <c r="I61" s="196"/>
      <c r="J61" s="196"/>
    </row>
    <row r="62" spans="1:13" ht="18" customHeight="1" x14ac:dyDescent="0.25">
      <c r="A62" s="2"/>
      <c r="B62" s="2"/>
      <c r="C62" s="2"/>
      <c r="D62" s="2"/>
      <c r="E62" s="2"/>
      <c r="F62" s="2"/>
      <c r="G62" s="2"/>
      <c r="H62" s="2"/>
      <c r="I62" s="2"/>
      <c r="J62" s="2"/>
    </row>
    <row r="63" spans="1:13" ht="18" customHeight="1" x14ac:dyDescent="0.25">
      <c r="A63" s="2" t="s">
        <v>12</v>
      </c>
      <c r="B63" s="192" t="s">
        <v>289</v>
      </c>
      <c r="C63" s="192"/>
      <c r="D63" s="192"/>
      <c r="E63" s="192"/>
      <c r="F63" s="192"/>
      <c r="G63" s="192"/>
      <c r="H63" s="192"/>
      <c r="I63" s="192"/>
      <c r="J63" s="192"/>
    </row>
    <row r="64" spans="1:13" ht="18" customHeight="1" x14ac:dyDescent="0.25">
      <c r="A64" s="2"/>
      <c r="B64" s="192"/>
      <c r="C64" s="192"/>
      <c r="D64" s="192"/>
      <c r="E64" s="192"/>
      <c r="F64" s="192"/>
      <c r="G64" s="192"/>
      <c r="H64" s="192"/>
      <c r="I64" s="192"/>
      <c r="J64" s="192"/>
    </row>
    <row r="65" spans="1:15" ht="18" customHeight="1" x14ac:dyDescent="0.25">
      <c r="A65" s="2"/>
      <c r="B65" s="2"/>
      <c r="C65" s="2"/>
      <c r="D65" s="2"/>
      <c r="E65" s="2"/>
      <c r="F65" s="2"/>
      <c r="G65" s="2"/>
      <c r="H65" s="2"/>
      <c r="I65" s="2"/>
      <c r="J65" s="2"/>
    </row>
    <row r="66" spans="1:15" ht="18" customHeight="1" x14ac:dyDescent="0.25">
      <c r="A66" s="2" t="s">
        <v>13</v>
      </c>
      <c r="B66" s="193" t="s">
        <v>320</v>
      </c>
      <c r="C66" s="193"/>
      <c r="D66" s="193"/>
      <c r="E66" s="193"/>
      <c r="F66" s="193"/>
      <c r="G66" s="193"/>
      <c r="H66" s="193"/>
      <c r="I66" s="193"/>
      <c r="J66" s="193"/>
    </row>
    <row r="67" spans="1:15" ht="18" customHeight="1" x14ac:dyDescent="0.25">
      <c r="A67" s="2"/>
      <c r="B67" s="193"/>
      <c r="C67" s="193"/>
      <c r="D67" s="193"/>
      <c r="E67" s="193"/>
      <c r="F67" s="193"/>
      <c r="G67" s="193"/>
      <c r="H67" s="193"/>
      <c r="I67" s="193"/>
      <c r="J67" s="193"/>
    </row>
    <row r="68" spans="1:15" ht="18" customHeight="1" x14ac:dyDescent="0.25">
      <c r="A68" s="2"/>
      <c r="B68" s="3"/>
      <c r="C68" s="3"/>
      <c r="D68" s="3"/>
      <c r="E68" s="3"/>
      <c r="F68" s="3"/>
      <c r="G68" s="3"/>
      <c r="H68" s="3"/>
      <c r="I68" s="3"/>
      <c r="J68" s="3"/>
    </row>
    <row r="69" spans="1:15" ht="84.6" customHeight="1" x14ac:dyDescent="0.25">
      <c r="A69" s="2" t="s">
        <v>14</v>
      </c>
      <c r="B69" s="193" t="s">
        <v>290</v>
      </c>
      <c r="C69" s="194"/>
      <c r="D69" s="194"/>
      <c r="E69" s="194"/>
      <c r="F69" s="194"/>
      <c r="G69" s="194"/>
      <c r="H69" s="194"/>
      <c r="I69" s="194"/>
      <c r="J69" s="194"/>
    </row>
    <row r="70" spans="1:15" ht="18" customHeight="1" x14ac:dyDescent="0.25">
      <c r="A70" s="2"/>
      <c r="B70" s="3"/>
      <c r="C70" s="18"/>
      <c r="D70" s="18"/>
      <c r="E70" s="18"/>
      <c r="F70" s="18"/>
      <c r="G70" s="18"/>
      <c r="H70" s="18"/>
      <c r="I70" s="18"/>
      <c r="J70" s="18"/>
    </row>
    <row r="71" spans="1:15" s="10" customFormat="1" ht="18" customHeight="1" x14ac:dyDescent="0.25">
      <c r="A71" s="11" t="s">
        <v>15</v>
      </c>
      <c r="B71" s="195" t="s">
        <v>135</v>
      </c>
      <c r="C71" s="195"/>
      <c r="D71" s="195"/>
      <c r="E71" s="195"/>
      <c r="F71" s="195"/>
      <c r="G71" s="195"/>
      <c r="H71" s="195"/>
      <c r="I71" s="195"/>
      <c r="J71" s="195"/>
      <c r="K71" s="19"/>
      <c r="L71" s="9"/>
      <c r="M71" s="19"/>
    </row>
    <row r="72" spans="1:15" s="10" customFormat="1" ht="15" customHeight="1" x14ac:dyDescent="0.25">
      <c r="A72" s="20"/>
      <c r="B72" s="195"/>
      <c r="C72" s="195"/>
      <c r="D72" s="195"/>
      <c r="E72" s="195"/>
      <c r="F72" s="195"/>
      <c r="G72" s="195"/>
      <c r="H72" s="195"/>
      <c r="I72" s="195"/>
      <c r="J72" s="195"/>
      <c r="K72" s="19"/>
      <c r="L72" s="19"/>
      <c r="M72" s="19"/>
    </row>
    <row r="73" spans="1:15" s="10" customFormat="1" ht="18" customHeight="1" x14ac:dyDescent="0.25">
      <c r="A73" s="20"/>
      <c r="B73" s="95"/>
      <c r="C73" s="95"/>
      <c r="D73" s="95"/>
      <c r="E73" s="95"/>
      <c r="F73" s="95"/>
      <c r="G73" s="95"/>
      <c r="H73" s="95"/>
      <c r="I73" s="95"/>
      <c r="J73" s="95"/>
      <c r="K73" s="19"/>
      <c r="L73" s="19"/>
      <c r="M73" s="19"/>
    </row>
    <row r="74" spans="1:15" ht="18" customHeight="1" x14ac:dyDescent="0.25">
      <c r="A74" s="196" t="s">
        <v>136</v>
      </c>
      <c r="B74" s="196"/>
      <c r="C74" s="196"/>
      <c r="D74" s="196"/>
      <c r="E74" s="196"/>
      <c r="F74" s="196"/>
      <c r="G74" s="196"/>
      <c r="H74" s="196"/>
      <c r="I74" s="196"/>
      <c r="J74" s="196"/>
    </row>
    <row r="75" spans="1:15" ht="18" customHeight="1" x14ac:dyDescent="0.25">
      <c r="A75" s="2"/>
      <c r="B75" s="2"/>
      <c r="C75" s="2"/>
      <c r="D75" s="2"/>
      <c r="E75" s="2"/>
      <c r="F75" s="2"/>
      <c r="G75" s="2"/>
      <c r="H75" s="2"/>
      <c r="I75" s="2"/>
      <c r="J75" s="2"/>
    </row>
    <row r="76" spans="1:15" ht="18" customHeight="1" x14ac:dyDescent="0.25">
      <c r="A76" s="2" t="s">
        <v>16</v>
      </c>
      <c r="B76" s="197" t="s">
        <v>256</v>
      </c>
      <c r="C76" s="197"/>
      <c r="D76" s="197"/>
      <c r="E76" s="197"/>
      <c r="F76" s="197"/>
      <c r="G76" s="197"/>
      <c r="H76" s="197"/>
      <c r="I76" s="197"/>
      <c r="J76" s="197"/>
      <c r="K76" s="21"/>
      <c r="L76" s="21"/>
      <c r="M76" s="21"/>
      <c r="N76" s="21"/>
    </row>
    <row r="77" spans="1:15" ht="18" customHeight="1" x14ac:dyDescent="0.25">
      <c r="A77" s="2"/>
      <c r="B77" s="197"/>
      <c r="C77" s="197"/>
      <c r="D77" s="197"/>
      <c r="E77" s="197"/>
      <c r="F77" s="197"/>
      <c r="G77" s="197"/>
      <c r="H77" s="197"/>
      <c r="I77" s="197"/>
      <c r="J77" s="197"/>
    </row>
    <row r="78" spans="1:15" ht="18" customHeight="1" x14ac:dyDescent="0.25">
      <c r="A78" s="2"/>
      <c r="B78" s="197"/>
      <c r="C78" s="197"/>
      <c r="D78" s="197"/>
      <c r="E78" s="197"/>
      <c r="F78" s="197"/>
      <c r="G78" s="197"/>
      <c r="H78" s="197"/>
      <c r="I78" s="197"/>
      <c r="J78" s="197"/>
      <c r="O78" s="22"/>
    </row>
    <row r="79" spans="1:15" ht="18" customHeight="1" x14ac:dyDescent="0.25">
      <c r="A79" s="2"/>
      <c r="B79" s="198" t="s">
        <v>17</v>
      </c>
      <c r="C79" s="198"/>
      <c r="D79" s="198"/>
      <c r="E79" s="212" t="s">
        <v>18</v>
      </c>
      <c r="F79" s="213"/>
      <c r="G79" s="213"/>
      <c r="H79" s="213"/>
      <c r="I79" s="213"/>
      <c r="J79" s="214"/>
    </row>
    <row r="80" spans="1:15" ht="18" customHeight="1" x14ac:dyDescent="0.25">
      <c r="A80" s="2"/>
      <c r="B80" s="199" t="s">
        <v>157</v>
      </c>
      <c r="C80" s="200"/>
      <c r="D80" s="201"/>
      <c r="E80" s="215" t="s">
        <v>138</v>
      </c>
      <c r="F80" s="216"/>
      <c r="G80" s="216"/>
      <c r="H80" s="216"/>
      <c r="I80" s="216"/>
      <c r="J80" s="217"/>
    </row>
    <row r="81" spans="1:13" ht="18" customHeight="1" x14ac:dyDescent="0.25">
      <c r="A81" s="2"/>
      <c r="B81" s="202"/>
      <c r="C81" s="203"/>
      <c r="D81" s="204"/>
      <c r="E81" s="218"/>
      <c r="F81" s="197"/>
      <c r="G81" s="197"/>
      <c r="H81" s="197"/>
      <c r="I81" s="197"/>
      <c r="J81" s="219"/>
    </row>
    <row r="82" spans="1:13" ht="18" customHeight="1" x14ac:dyDescent="0.25">
      <c r="A82" s="2"/>
      <c r="B82" s="205"/>
      <c r="C82" s="206"/>
      <c r="D82" s="207"/>
      <c r="E82" s="220"/>
      <c r="F82" s="221"/>
      <c r="G82" s="221"/>
      <c r="H82" s="221"/>
      <c r="I82" s="221"/>
      <c r="J82" s="222"/>
    </row>
    <row r="83" spans="1:13" ht="18" customHeight="1" x14ac:dyDescent="0.25">
      <c r="A83" s="2"/>
      <c r="B83" s="208" t="s">
        <v>257</v>
      </c>
      <c r="C83" s="208"/>
      <c r="D83" s="208"/>
      <c r="E83" s="223" t="s">
        <v>137</v>
      </c>
      <c r="F83" s="224"/>
      <c r="G83" s="224"/>
      <c r="H83" s="224"/>
      <c r="I83" s="224"/>
      <c r="J83" s="225"/>
    </row>
    <row r="84" spans="1:13" ht="18" customHeight="1" x14ac:dyDescent="0.25">
      <c r="A84" s="2"/>
      <c r="B84" s="208"/>
      <c r="C84" s="208"/>
      <c r="D84" s="208"/>
      <c r="E84" s="226"/>
      <c r="F84" s="195"/>
      <c r="G84" s="195"/>
      <c r="H84" s="195"/>
      <c r="I84" s="195"/>
      <c r="J84" s="227"/>
    </row>
    <row r="85" spans="1:13" ht="18" customHeight="1" x14ac:dyDescent="0.25">
      <c r="A85" s="2"/>
      <c r="B85" s="208"/>
      <c r="C85" s="208"/>
      <c r="D85" s="208"/>
      <c r="E85" s="228"/>
      <c r="F85" s="229"/>
      <c r="G85" s="229"/>
      <c r="H85" s="229"/>
      <c r="I85" s="229"/>
      <c r="J85" s="230"/>
    </row>
    <row r="86" spans="1:13" ht="18" customHeight="1" x14ac:dyDescent="0.25">
      <c r="A86" s="2"/>
      <c r="B86" s="208" t="s">
        <v>258</v>
      </c>
      <c r="C86" s="208"/>
      <c r="D86" s="208"/>
      <c r="E86" s="223" t="s">
        <v>19</v>
      </c>
      <c r="F86" s="224"/>
      <c r="G86" s="224"/>
      <c r="H86" s="224"/>
      <c r="I86" s="224"/>
      <c r="J86" s="225"/>
    </row>
    <row r="87" spans="1:13" ht="18" customHeight="1" x14ac:dyDescent="0.25">
      <c r="A87" s="2"/>
      <c r="B87" s="208"/>
      <c r="C87" s="208"/>
      <c r="D87" s="208"/>
      <c r="E87" s="226"/>
      <c r="F87" s="195"/>
      <c r="G87" s="195"/>
      <c r="H87" s="195"/>
      <c r="I87" s="195"/>
      <c r="J87" s="227"/>
    </row>
    <row r="88" spans="1:13" ht="18" customHeight="1" x14ac:dyDescent="0.25">
      <c r="A88" s="2"/>
      <c r="B88" s="208"/>
      <c r="C88" s="208"/>
      <c r="D88" s="208"/>
      <c r="E88" s="228"/>
      <c r="F88" s="229"/>
      <c r="G88" s="229"/>
      <c r="H88" s="229"/>
      <c r="I88" s="229"/>
      <c r="J88" s="230"/>
    </row>
    <row r="89" spans="1:13" ht="53.25" customHeight="1" x14ac:dyDescent="0.25">
      <c r="A89" s="2"/>
      <c r="B89" s="234" t="s">
        <v>20</v>
      </c>
      <c r="C89" s="234"/>
      <c r="D89" s="234"/>
      <c r="E89" s="209" t="s">
        <v>291</v>
      </c>
      <c r="F89" s="210"/>
      <c r="G89" s="210"/>
      <c r="H89" s="210"/>
      <c r="I89" s="210"/>
      <c r="J89" s="211"/>
    </row>
    <row r="90" spans="1:13" ht="36" customHeight="1" x14ac:dyDescent="0.25">
      <c r="A90" s="2"/>
      <c r="B90" s="234" t="s">
        <v>21</v>
      </c>
      <c r="C90" s="234"/>
      <c r="D90" s="234"/>
      <c r="E90" s="209" t="s">
        <v>177</v>
      </c>
      <c r="F90" s="210"/>
      <c r="G90" s="210"/>
      <c r="H90" s="210"/>
      <c r="I90" s="210"/>
      <c r="J90" s="211"/>
    </row>
    <row r="91" spans="1:13" ht="18" customHeight="1" x14ac:dyDescent="0.25">
      <c r="A91" s="2"/>
      <c r="B91" s="14"/>
      <c r="C91" s="14"/>
      <c r="D91" s="14"/>
      <c r="E91" s="14"/>
      <c r="F91" s="14"/>
      <c r="G91" s="14"/>
      <c r="H91" s="14"/>
      <c r="I91" s="14"/>
      <c r="J91" s="14"/>
    </row>
    <row r="92" spans="1:13" ht="18" customHeight="1" x14ac:dyDescent="0.25">
      <c r="A92" s="2" t="s">
        <v>22</v>
      </c>
      <c r="B92" s="7" t="s">
        <v>139</v>
      </c>
      <c r="C92" s="7"/>
      <c r="D92" s="7"/>
      <c r="E92" s="7"/>
      <c r="F92" s="7"/>
      <c r="G92" s="7"/>
      <c r="H92" s="7"/>
      <c r="I92" s="7"/>
      <c r="J92" s="7"/>
      <c r="K92" s="23"/>
      <c r="L92" s="23"/>
      <c r="M92" s="23"/>
    </row>
    <row r="93" spans="1:13" ht="18" customHeight="1" x14ac:dyDescent="0.25">
      <c r="A93" s="2"/>
      <c r="B93" s="14"/>
      <c r="C93" s="14"/>
      <c r="D93" s="14"/>
      <c r="E93" s="14"/>
      <c r="F93" s="14"/>
      <c r="G93" s="14"/>
      <c r="H93" s="14"/>
      <c r="I93" s="14"/>
      <c r="J93" s="14"/>
    </row>
    <row r="94" spans="1:13" ht="18" customHeight="1" x14ac:dyDescent="0.25">
      <c r="A94" s="2"/>
      <c r="B94" s="14"/>
      <c r="C94" s="14"/>
      <c r="D94" s="14"/>
      <c r="E94" s="14"/>
      <c r="F94" s="14"/>
      <c r="G94" s="14"/>
      <c r="H94" s="14"/>
      <c r="I94" s="14"/>
      <c r="J94" s="14"/>
    </row>
    <row r="95" spans="1:13" ht="18" customHeight="1" x14ac:dyDescent="0.25">
      <c r="A95" s="2"/>
      <c r="B95" s="14"/>
      <c r="C95" s="14"/>
      <c r="D95" s="14"/>
      <c r="E95" s="14"/>
      <c r="F95" s="14"/>
      <c r="G95" s="14"/>
      <c r="H95" s="14"/>
      <c r="I95" s="14"/>
      <c r="J95" s="14"/>
    </row>
    <row r="96" spans="1:13" ht="18" customHeight="1" x14ac:dyDescent="0.25">
      <c r="A96" s="2"/>
      <c r="B96" s="14"/>
      <c r="C96" s="14"/>
      <c r="D96" s="14"/>
      <c r="E96" s="14"/>
      <c r="F96" s="14"/>
      <c r="G96" s="14"/>
      <c r="H96" s="14"/>
      <c r="I96" s="14"/>
      <c r="J96" s="14"/>
    </row>
    <row r="97" spans="1:19" ht="18" customHeight="1" x14ac:dyDescent="0.25">
      <c r="A97" s="2"/>
      <c r="B97" s="14"/>
      <c r="C97" s="14"/>
      <c r="D97" s="14"/>
      <c r="E97" s="14"/>
      <c r="F97" s="14"/>
      <c r="G97" s="14"/>
      <c r="H97" s="14"/>
      <c r="I97" s="14"/>
      <c r="J97" s="14"/>
    </row>
    <row r="98" spans="1:19" ht="18" customHeight="1" x14ac:dyDescent="0.25">
      <c r="A98" s="2"/>
      <c r="B98" s="14"/>
      <c r="C98" s="14"/>
      <c r="D98" s="14"/>
      <c r="E98" s="14"/>
      <c r="F98" s="14"/>
      <c r="G98" s="14"/>
      <c r="H98" s="14"/>
      <c r="I98" s="14"/>
      <c r="J98" s="14"/>
    </row>
    <row r="99" spans="1:19" ht="18" customHeight="1" x14ac:dyDescent="0.25">
      <c r="A99" s="2"/>
      <c r="B99" s="14"/>
      <c r="C99" s="14"/>
      <c r="D99" s="14"/>
      <c r="E99" s="14"/>
      <c r="F99" s="14"/>
      <c r="G99" s="14"/>
      <c r="H99" s="14"/>
      <c r="I99" s="14"/>
      <c r="J99" s="14"/>
    </row>
    <row r="100" spans="1:19" ht="18" customHeight="1" x14ac:dyDescent="0.25">
      <c r="A100" s="2"/>
      <c r="B100" s="14"/>
      <c r="C100" s="14"/>
      <c r="D100" s="14"/>
      <c r="E100" s="14"/>
      <c r="F100" s="14"/>
      <c r="G100" s="14"/>
      <c r="H100" s="14"/>
      <c r="I100" s="14"/>
      <c r="J100" s="14"/>
      <c r="Q100" s="231"/>
      <c r="R100" s="231"/>
    </row>
    <row r="101" spans="1:19" ht="18" customHeight="1" x14ac:dyDescent="0.25">
      <c r="A101" s="2"/>
      <c r="B101" s="14"/>
      <c r="C101" s="14"/>
      <c r="D101" s="14"/>
      <c r="E101" s="14"/>
      <c r="F101" s="14"/>
      <c r="G101" s="14"/>
      <c r="H101" s="14"/>
      <c r="I101" s="14"/>
      <c r="J101" s="14"/>
    </row>
    <row r="102" spans="1:19" ht="18" customHeight="1" x14ac:dyDescent="0.25">
      <c r="A102" s="2"/>
      <c r="B102" s="14"/>
      <c r="C102" s="14"/>
      <c r="D102" s="14"/>
      <c r="E102" s="14"/>
      <c r="F102" s="14"/>
      <c r="G102" s="14"/>
      <c r="H102" s="14"/>
      <c r="I102" s="14"/>
      <c r="J102" s="14"/>
      <c r="Q102" s="24"/>
      <c r="R102" s="24"/>
      <c r="S102" s="24"/>
    </row>
    <row r="103" spans="1:19" ht="18" customHeight="1" x14ac:dyDescent="0.25">
      <c r="A103" s="2"/>
      <c r="B103" s="14"/>
      <c r="C103" s="14"/>
      <c r="D103" s="14"/>
      <c r="E103" s="14"/>
      <c r="F103" s="14"/>
      <c r="G103" s="14"/>
      <c r="H103" s="14"/>
      <c r="I103" s="14"/>
      <c r="J103" s="14"/>
      <c r="Q103" s="24"/>
      <c r="R103" s="24"/>
      <c r="S103" s="24"/>
    </row>
    <row r="104" spans="1:19" ht="18" customHeight="1" x14ac:dyDescent="0.25">
      <c r="A104" s="2"/>
      <c r="B104" s="14"/>
      <c r="C104" s="14"/>
      <c r="D104" s="14"/>
      <c r="E104" s="14"/>
      <c r="F104" s="14"/>
      <c r="G104" s="14"/>
      <c r="H104" s="14"/>
      <c r="I104" s="14"/>
      <c r="J104" s="14"/>
      <c r="Q104" s="24"/>
      <c r="R104" s="24"/>
      <c r="S104" s="24"/>
    </row>
    <row r="105" spans="1:19" ht="18" customHeight="1" x14ac:dyDescent="0.25">
      <c r="A105" s="2"/>
      <c r="B105" s="14"/>
      <c r="C105" s="14"/>
      <c r="D105" s="14"/>
      <c r="E105" s="14"/>
      <c r="F105" s="14"/>
      <c r="G105" s="14"/>
      <c r="H105" s="14"/>
      <c r="I105" s="14"/>
      <c r="J105" s="14"/>
      <c r="Q105" s="24"/>
      <c r="R105" s="24"/>
      <c r="S105" s="24"/>
    </row>
    <row r="106" spans="1:19" ht="18" customHeight="1" x14ac:dyDescent="0.25">
      <c r="A106" s="2"/>
      <c r="B106" s="14"/>
      <c r="C106" s="14"/>
      <c r="D106" s="14"/>
      <c r="E106" s="14"/>
      <c r="F106" s="14"/>
      <c r="G106" s="14"/>
      <c r="H106" s="14"/>
      <c r="I106" s="14"/>
      <c r="J106" s="14"/>
      <c r="Q106" s="24"/>
      <c r="R106" s="24"/>
      <c r="S106" s="24"/>
    </row>
    <row r="107" spans="1:19" ht="18" customHeight="1" x14ac:dyDescent="0.25">
      <c r="A107" s="2"/>
      <c r="B107" s="14"/>
      <c r="C107" s="14"/>
      <c r="D107" s="14"/>
      <c r="E107" s="14"/>
      <c r="F107" s="14"/>
      <c r="G107" s="14"/>
      <c r="H107" s="14"/>
      <c r="I107" s="14"/>
      <c r="J107" s="14"/>
      <c r="Q107" s="24"/>
      <c r="R107" s="24"/>
      <c r="S107" s="24"/>
    </row>
    <row r="108" spans="1:19" ht="18" customHeight="1" x14ac:dyDescent="0.25">
      <c r="A108" s="2"/>
      <c r="B108" s="14"/>
      <c r="C108" s="14"/>
      <c r="D108" s="14"/>
      <c r="E108" s="14"/>
      <c r="F108" s="14"/>
      <c r="G108" s="14"/>
      <c r="H108" s="14"/>
      <c r="I108" s="14"/>
      <c r="J108" s="14"/>
    </row>
    <row r="109" spans="1:19" ht="18" customHeight="1" x14ac:dyDescent="0.25">
      <c r="A109" s="2"/>
      <c r="B109" s="14"/>
      <c r="C109" s="14"/>
      <c r="D109" s="14"/>
      <c r="E109" s="14"/>
      <c r="F109" s="14"/>
      <c r="G109" s="14"/>
      <c r="H109" s="14"/>
      <c r="I109" s="14"/>
      <c r="J109" s="14"/>
    </row>
    <row r="110" spans="1:19" ht="18" customHeight="1" x14ac:dyDescent="0.25">
      <c r="A110" s="2"/>
      <c r="B110" s="14"/>
      <c r="C110" s="14"/>
      <c r="D110" s="14"/>
      <c r="E110" s="14"/>
      <c r="F110" s="14"/>
      <c r="G110" s="14"/>
      <c r="H110" s="14"/>
      <c r="I110" s="14"/>
      <c r="J110" s="14"/>
    </row>
    <row r="111" spans="1:19" ht="18" customHeight="1" x14ac:dyDescent="0.25">
      <c r="A111" s="2"/>
      <c r="B111" s="95"/>
      <c r="C111" s="95"/>
      <c r="D111" s="95"/>
      <c r="E111" s="95"/>
      <c r="F111" s="95"/>
      <c r="G111" s="95"/>
      <c r="H111" s="95"/>
      <c r="I111" s="95"/>
      <c r="J111" s="95"/>
    </row>
    <row r="112" spans="1:19" ht="18" customHeight="1" x14ac:dyDescent="0.25">
      <c r="A112" s="2"/>
      <c r="B112" s="95"/>
      <c r="C112" s="95"/>
      <c r="D112" s="95"/>
      <c r="E112" s="95"/>
      <c r="F112" s="95"/>
      <c r="G112" s="95"/>
      <c r="H112" s="95"/>
      <c r="I112" s="95"/>
      <c r="J112" s="95"/>
    </row>
    <row r="113" spans="1:14" ht="18" customHeight="1" x14ac:dyDescent="0.25">
      <c r="A113" s="2"/>
      <c r="B113" s="95"/>
      <c r="C113" s="95"/>
      <c r="D113" s="95"/>
      <c r="E113" s="95"/>
      <c r="F113" s="95"/>
      <c r="G113" s="95"/>
      <c r="H113" s="95"/>
      <c r="I113" s="95"/>
      <c r="J113" s="95"/>
    </row>
    <row r="114" spans="1:14" ht="18" customHeight="1" x14ac:dyDescent="0.25">
      <c r="A114" s="2"/>
      <c r="B114" s="95"/>
      <c r="C114" s="95"/>
      <c r="D114" s="95"/>
      <c r="E114" s="95"/>
      <c r="F114" s="95"/>
      <c r="G114" s="95"/>
      <c r="H114" s="95"/>
      <c r="I114" s="95"/>
      <c r="J114" s="95"/>
    </row>
    <row r="115" spans="1:14" ht="18" customHeight="1" x14ac:dyDescent="0.25">
      <c r="A115" s="2"/>
      <c r="B115" s="95"/>
      <c r="C115" s="95"/>
      <c r="D115" s="95"/>
      <c r="E115" s="95"/>
      <c r="F115" s="95"/>
      <c r="G115" s="95"/>
      <c r="H115" s="95"/>
      <c r="I115" s="95"/>
      <c r="J115" s="95"/>
    </row>
    <row r="116" spans="1:14" ht="18" customHeight="1" x14ac:dyDescent="0.25">
      <c r="A116" s="2"/>
      <c r="B116" s="95"/>
      <c r="C116" s="95"/>
      <c r="D116" s="95"/>
      <c r="E116" s="95"/>
      <c r="F116" s="95"/>
      <c r="G116" s="95"/>
      <c r="H116" s="95"/>
      <c r="I116" s="95"/>
      <c r="J116" s="95"/>
    </row>
    <row r="117" spans="1:14" ht="18" customHeight="1" x14ac:dyDescent="0.25">
      <c r="A117" s="2"/>
      <c r="B117" s="95"/>
      <c r="C117" s="95"/>
      <c r="D117" s="95"/>
      <c r="E117" s="95"/>
      <c r="F117" s="95"/>
      <c r="G117" s="95"/>
      <c r="H117" s="95"/>
      <c r="I117" s="95"/>
      <c r="J117" s="95"/>
    </row>
    <row r="118" spans="1:14" ht="18" customHeight="1" x14ac:dyDescent="0.25">
      <c r="A118" s="2"/>
      <c r="B118" s="181"/>
      <c r="C118" s="181"/>
      <c r="D118" s="181"/>
      <c r="E118" s="181"/>
      <c r="F118" s="181"/>
      <c r="G118" s="181"/>
      <c r="H118" s="181"/>
      <c r="I118" s="181"/>
      <c r="J118" s="181"/>
    </row>
    <row r="119" spans="1:14" ht="18" customHeight="1" x14ac:dyDescent="0.25">
      <c r="A119" s="2"/>
      <c r="B119" s="181"/>
      <c r="C119" s="181"/>
      <c r="D119" s="181"/>
      <c r="E119" s="181"/>
      <c r="F119" s="181"/>
      <c r="G119" s="181"/>
      <c r="H119" s="181"/>
      <c r="I119" s="181"/>
      <c r="J119" s="181"/>
    </row>
    <row r="120" spans="1:14" ht="18" customHeight="1" x14ac:dyDescent="0.25">
      <c r="A120" s="2"/>
      <c r="B120" s="181"/>
      <c r="C120" s="181"/>
      <c r="D120" s="181"/>
      <c r="E120" s="181"/>
      <c r="F120" s="181"/>
      <c r="G120" s="181"/>
      <c r="H120" s="181"/>
      <c r="I120" s="181"/>
      <c r="J120" s="181"/>
    </row>
    <row r="121" spans="1:14" ht="18" customHeight="1" x14ac:dyDescent="0.25">
      <c r="A121" s="2"/>
      <c r="B121" s="181"/>
      <c r="C121" s="181"/>
      <c r="D121" s="181"/>
      <c r="E121" s="181"/>
      <c r="F121" s="181"/>
      <c r="G121" s="181"/>
      <c r="H121" s="181"/>
      <c r="I121" s="181"/>
      <c r="J121" s="181"/>
    </row>
    <row r="122" spans="1:14" ht="18" customHeight="1" x14ac:dyDescent="0.25">
      <c r="A122" s="2"/>
      <c r="B122" s="5" t="s">
        <v>23</v>
      </c>
      <c r="C122" s="195" t="s">
        <v>321</v>
      </c>
      <c r="D122" s="195"/>
      <c r="E122" s="195"/>
      <c r="F122" s="195"/>
      <c r="G122" s="195"/>
      <c r="H122" s="195"/>
      <c r="I122" s="195"/>
      <c r="J122" s="195"/>
      <c r="K122" s="21"/>
      <c r="L122" s="21"/>
      <c r="M122" s="21"/>
      <c r="N122" s="21"/>
    </row>
    <row r="123" spans="1:14" ht="35.25" customHeight="1" x14ac:dyDescent="0.25">
      <c r="A123" s="2"/>
      <c r="B123" s="21"/>
      <c r="C123" s="195"/>
      <c r="D123" s="195"/>
      <c r="E123" s="195"/>
      <c r="F123" s="195"/>
      <c r="G123" s="195"/>
      <c r="H123" s="195"/>
      <c r="I123" s="195"/>
      <c r="J123" s="195"/>
      <c r="K123" s="21"/>
      <c r="L123" s="21"/>
      <c r="M123" s="21"/>
      <c r="N123" s="21"/>
    </row>
    <row r="124" spans="1:14" ht="18" customHeight="1" x14ac:dyDescent="0.25">
      <c r="A124" s="2"/>
      <c r="B124" s="21" t="s">
        <v>24</v>
      </c>
      <c r="C124" s="192" t="s">
        <v>140</v>
      </c>
      <c r="D124" s="192"/>
      <c r="E124" s="192"/>
      <c r="F124" s="192"/>
      <c r="G124" s="192"/>
      <c r="H124" s="192"/>
      <c r="I124" s="192"/>
      <c r="J124" s="192"/>
      <c r="K124" s="25"/>
      <c r="L124" s="25"/>
      <c r="M124" s="25"/>
      <c r="N124" s="25"/>
    </row>
    <row r="125" spans="1:14" ht="18" customHeight="1" x14ac:dyDescent="0.25">
      <c r="A125" s="2"/>
      <c r="B125" s="21"/>
      <c r="C125" s="26" t="s">
        <v>25</v>
      </c>
      <c r="D125" s="192" t="s">
        <v>322</v>
      </c>
      <c r="E125" s="192"/>
      <c r="F125" s="192"/>
      <c r="G125" s="192"/>
      <c r="H125" s="192"/>
      <c r="I125" s="192"/>
      <c r="J125" s="192"/>
      <c r="K125" s="27"/>
      <c r="L125" s="27"/>
      <c r="M125" s="27"/>
    </row>
    <row r="126" spans="1:14" ht="18" customHeight="1" x14ac:dyDescent="0.25">
      <c r="A126" s="2"/>
      <c r="B126" s="21"/>
      <c r="C126" s="26"/>
      <c r="D126" s="192"/>
      <c r="E126" s="192"/>
      <c r="F126" s="192"/>
      <c r="G126" s="192"/>
      <c r="H126" s="192"/>
      <c r="I126" s="192"/>
      <c r="J126" s="192"/>
      <c r="K126" s="27"/>
      <c r="L126" s="27"/>
      <c r="M126" s="27"/>
    </row>
    <row r="127" spans="1:14" ht="18" customHeight="1" x14ac:dyDescent="0.25">
      <c r="A127" s="2"/>
      <c r="B127" s="21"/>
      <c r="C127" s="26"/>
      <c r="D127" s="28"/>
      <c r="E127" s="28"/>
      <c r="F127" s="28"/>
      <c r="G127" s="28"/>
      <c r="H127" s="28"/>
      <c r="I127" s="28"/>
      <c r="J127" s="28"/>
      <c r="K127" s="27"/>
      <c r="L127" s="27"/>
      <c r="M127" s="27"/>
    </row>
    <row r="128" spans="1:14" ht="18" customHeight="1" x14ac:dyDescent="0.25">
      <c r="A128" s="2"/>
      <c r="B128" s="21"/>
      <c r="C128" s="26"/>
      <c r="D128" s="28"/>
      <c r="E128" s="28"/>
      <c r="F128" s="28"/>
      <c r="G128" s="28"/>
      <c r="H128" s="28"/>
      <c r="I128" s="28"/>
      <c r="J128" s="28"/>
      <c r="K128" s="27"/>
      <c r="L128" s="27"/>
      <c r="M128" s="27"/>
    </row>
    <row r="129" spans="1:14" ht="18" customHeight="1" x14ac:dyDescent="0.25">
      <c r="A129" s="2"/>
      <c r="B129" s="14"/>
      <c r="C129" s="26" t="s">
        <v>26</v>
      </c>
      <c r="D129" s="232" t="s">
        <v>141</v>
      </c>
      <c r="E129" s="232"/>
      <c r="F129" s="232"/>
      <c r="G129" s="232"/>
      <c r="H129" s="232"/>
      <c r="I129" s="232"/>
      <c r="J129" s="232"/>
      <c r="K129" s="27"/>
      <c r="L129" s="27"/>
      <c r="M129" s="27"/>
    </row>
    <row r="130" spans="1:14" ht="18" customHeight="1" x14ac:dyDescent="0.25">
      <c r="A130" s="2"/>
      <c r="B130" s="14"/>
      <c r="C130" s="26"/>
      <c r="D130" s="232"/>
      <c r="E130" s="232"/>
      <c r="F130" s="232"/>
      <c r="G130" s="232"/>
      <c r="H130" s="232"/>
      <c r="I130" s="232"/>
      <c r="J130" s="232"/>
      <c r="K130" s="27"/>
      <c r="L130" s="27"/>
      <c r="M130" s="27"/>
    </row>
    <row r="131" spans="1:14" ht="18" customHeight="1" x14ac:dyDescent="0.25">
      <c r="A131" s="2"/>
      <c r="B131" s="14"/>
      <c r="C131" s="26"/>
      <c r="D131" s="25"/>
      <c r="E131" s="25"/>
      <c r="F131" s="25"/>
      <c r="G131" s="25"/>
      <c r="H131" s="25"/>
      <c r="I131" s="25"/>
      <c r="J131" s="25"/>
      <c r="K131" s="27"/>
      <c r="L131" s="27"/>
      <c r="M131" s="27"/>
    </row>
    <row r="132" spans="1:14" ht="18" customHeight="1" x14ac:dyDescent="0.25">
      <c r="A132" s="2"/>
      <c r="B132" s="14"/>
      <c r="C132" s="26"/>
      <c r="D132" s="25"/>
      <c r="E132" s="25"/>
      <c r="F132" s="25"/>
      <c r="G132" s="25"/>
      <c r="H132" s="25"/>
      <c r="I132" s="25"/>
      <c r="J132" s="25"/>
      <c r="K132" s="27"/>
      <c r="L132" s="27"/>
      <c r="M132" s="27"/>
    </row>
    <row r="133" spans="1:14" ht="18" customHeight="1" x14ac:dyDescent="0.25">
      <c r="A133" s="5" t="s">
        <v>27</v>
      </c>
      <c r="B133" s="192" t="s">
        <v>142</v>
      </c>
      <c r="C133" s="192"/>
      <c r="D133" s="192"/>
      <c r="E133" s="192"/>
      <c r="F133" s="192"/>
      <c r="G133" s="192"/>
      <c r="H133" s="192"/>
      <c r="I133" s="192"/>
      <c r="J133" s="192"/>
      <c r="K133" s="25"/>
      <c r="L133" s="25"/>
      <c r="M133" s="25"/>
      <c r="N133" s="25"/>
    </row>
    <row r="134" spans="1:14" ht="18" customHeight="1" x14ac:dyDescent="0.25">
      <c r="A134" s="5"/>
      <c r="B134" s="192"/>
      <c r="C134" s="192"/>
      <c r="D134" s="192"/>
      <c r="E134" s="192"/>
      <c r="F134" s="192"/>
      <c r="G134" s="192"/>
      <c r="H134" s="192"/>
      <c r="I134" s="192"/>
      <c r="J134" s="192"/>
      <c r="K134" s="25"/>
      <c r="L134" s="25"/>
      <c r="M134" s="25"/>
      <c r="N134" s="25"/>
    </row>
    <row r="135" spans="1:14" ht="18" customHeight="1" x14ac:dyDescent="0.25">
      <c r="A135" s="5"/>
      <c r="B135" s="28"/>
      <c r="C135" s="28"/>
      <c r="D135" s="28"/>
      <c r="E135" s="28"/>
      <c r="F135" s="28"/>
      <c r="G135" s="28"/>
      <c r="H135" s="28"/>
      <c r="I135" s="28"/>
      <c r="J135" s="28"/>
      <c r="K135" s="25"/>
      <c r="L135" s="25"/>
      <c r="M135" s="25"/>
      <c r="N135" s="25"/>
    </row>
    <row r="136" spans="1:14" ht="18" customHeight="1" x14ac:dyDescent="0.25">
      <c r="A136" s="5"/>
      <c r="B136" s="28"/>
      <c r="C136" s="28"/>
      <c r="D136" s="28"/>
      <c r="E136" s="28"/>
      <c r="F136" s="28"/>
      <c r="G136" s="28"/>
      <c r="H136" s="28"/>
      <c r="I136" s="28"/>
      <c r="J136" s="28"/>
      <c r="K136" s="25"/>
      <c r="L136" s="25"/>
      <c r="M136" s="25"/>
      <c r="N136" s="25"/>
    </row>
    <row r="137" spans="1:14" ht="18" customHeight="1" x14ac:dyDescent="0.25">
      <c r="A137" s="5"/>
      <c r="B137" s="28"/>
      <c r="C137" s="28"/>
      <c r="D137" s="28"/>
      <c r="E137" s="28"/>
      <c r="F137" s="28"/>
      <c r="G137" s="28"/>
      <c r="H137" s="28"/>
      <c r="I137" s="28"/>
      <c r="J137" s="28"/>
      <c r="K137" s="25"/>
      <c r="L137" s="25"/>
      <c r="M137" s="25"/>
      <c r="N137" s="25"/>
    </row>
    <row r="138" spans="1:14" ht="18" customHeight="1" x14ac:dyDescent="0.25">
      <c r="A138" s="5"/>
      <c r="B138" s="28"/>
      <c r="C138" s="28"/>
      <c r="D138" s="28"/>
      <c r="E138" s="28"/>
      <c r="F138" s="28"/>
      <c r="G138" s="28"/>
      <c r="H138" s="28"/>
      <c r="I138" s="28"/>
      <c r="J138" s="28"/>
      <c r="K138" s="25"/>
      <c r="L138" s="25"/>
      <c r="M138" s="25"/>
      <c r="N138" s="25"/>
    </row>
    <row r="139" spans="1:14" ht="18" customHeight="1" x14ac:dyDescent="0.25">
      <c r="A139" s="5" t="s">
        <v>28</v>
      </c>
      <c r="B139" s="192" t="s">
        <v>292</v>
      </c>
      <c r="C139" s="192"/>
      <c r="D139" s="192"/>
      <c r="E139" s="192"/>
      <c r="F139" s="192"/>
      <c r="G139" s="192"/>
      <c r="H139" s="192"/>
      <c r="I139" s="192"/>
      <c r="J139" s="192"/>
      <c r="K139" s="25"/>
      <c r="L139" s="25"/>
      <c r="M139" s="25"/>
      <c r="N139" s="25"/>
    </row>
    <row r="140" spans="1:14" ht="18" customHeight="1" x14ac:dyDescent="0.25">
      <c r="A140" s="5"/>
      <c r="B140" s="192"/>
      <c r="C140" s="192"/>
      <c r="D140" s="192"/>
      <c r="E140" s="192"/>
      <c r="F140" s="192"/>
      <c r="G140" s="192"/>
      <c r="H140" s="192"/>
      <c r="I140" s="192"/>
      <c r="J140" s="192"/>
      <c r="K140" s="25"/>
      <c r="L140" s="25"/>
      <c r="M140" s="25"/>
      <c r="N140" s="25"/>
    </row>
    <row r="141" spans="1:14" ht="18" customHeight="1" x14ac:dyDescent="0.25">
      <c r="A141" s="5"/>
      <c r="B141" s="192"/>
      <c r="C141" s="192"/>
      <c r="D141" s="192"/>
      <c r="E141" s="192"/>
      <c r="F141" s="192"/>
      <c r="G141" s="192"/>
      <c r="H141" s="192"/>
      <c r="I141" s="192"/>
      <c r="J141" s="192"/>
      <c r="K141" s="25"/>
      <c r="L141" s="25"/>
      <c r="M141" s="25"/>
      <c r="N141" s="25"/>
    </row>
    <row r="142" spans="1:14" ht="18" customHeight="1" x14ac:dyDescent="0.25">
      <c r="A142" s="5"/>
      <c r="B142" s="192"/>
      <c r="C142" s="192"/>
      <c r="D142" s="192"/>
      <c r="E142" s="192"/>
      <c r="F142" s="192"/>
      <c r="G142" s="192"/>
      <c r="H142" s="192"/>
      <c r="I142" s="192"/>
      <c r="J142" s="192"/>
      <c r="K142" s="25"/>
      <c r="L142" s="25"/>
      <c r="M142" s="25"/>
      <c r="N142" s="25"/>
    </row>
    <row r="143" spans="1:14" ht="18" customHeight="1" x14ac:dyDescent="0.25">
      <c r="A143" s="2"/>
      <c r="B143" s="2"/>
      <c r="C143" s="2"/>
      <c r="D143" s="2"/>
      <c r="E143" s="2"/>
      <c r="F143" s="2"/>
      <c r="G143" s="2"/>
      <c r="H143" s="2"/>
      <c r="I143" s="2"/>
      <c r="J143" s="2"/>
    </row>
    <row r="144" spans="1:14" ht="18" customHeight="1" x14ac:dyDescent="0.25">
      <c r="A144" s="2"/>
      <c r="B144" s="2"/>
      <c r="C144" s="2"/>
      <c r="D144" s="2"/>
      <c r="E144" s="2"/>
      <c r="F144" s="2"/>
      <c r="G144" s="2"/>
      <c r="H144" s="2"/>
      <c r="I144" s="2"/>
      <c r="J144" s="2"/>
    </row>
    <row r="145" spans="1:10" ht="18" customHeight="1" x14ac:dyDescent="0.25">
      <c r="A145" s="2"/>
      <c r="B145" s="2"/>
      <c r="C145" s="2"/>
      <c r="D145" s="2"/>
      <c r="E145" s="2"/>
      <c r="F145" s="2"/>
      <c r="G145" s="2"/>
      <c r="H145" s="2"/>
      <c r="I145" s="2"/>
      <c r="J145" s="2"/>
    </row>
    <row r="146" spans="1:10" ht="18" customHeight="1" x14ac:dyDescent="0.25">
      <c r="A146" s="2"/>
      <c r="B146" s="2"/>
      <c r="C146" s="2"/>
      <c r="D146" s="2"/>
      <c r="E146" s="2"/>
      <c r="F146" s="2"/>
      <c r="G146" s="2"/>
      <c r="H146" s="2"/>
      <c r="I146" s="2"/>
      <c r="J146" s="2"/>
    </row>
    <row r="147" spans="1:10" ht="18" customHeight="1" x14ac:dyDescent="0.25">
      <c r="A147" s="2"/>
      <c r="B147" s="2"/>
      <c r="C147" s="2"/>
      <c r="D147" s="2"/>
      <c r="E147" s="2"/>
      <c r="F147" s="2"/>
      <c r="G147" s="2"/>
      <c r="H147" s="2"/>
      <c r="I147" s="2"/>
      <c r="J147" s="2"/>
    </row>
    <row r="148" spans="1:10" ht="18" customHeight="1" x14ac:dyDescent="0.25">
      <c r="A148" s="2"/>
      <c r="B148" s="2"/>
      <c r="C148" s="2"/>
      <c r="D148" s="2"/>
      <c r="E148" s="2"/>
      <c r="F148" s="2"/>
      <c r="G148" s="2"/>
      <c r="H148" s="2"/>
      <c r="I148" s="2"/>
      <c r="J148" s="2"/>
    </row>
    <row r="149" spans="1:10" ht="18" customHeight="1" x14ac:dyDescent="0.25">
      <c r="A149" s="2"/>
      <c r="B149" s="2"/>
      <c r="C149" s="2"/>
      <c r="D149" s="2"/>
      <c r="E149" s="2"/>
      <c r="F149" s="2"/>
      <c r="G149" s="2"/>
      <c r="H149" s="2"/>
      <c r="I149" s="2"/>
      <c r="J149" s="2"/>
    </row>
    <row r="150" spans="1:10" ht="18" customHeight="1" x14ac:dyDescent="0.25">
      <c r="A150" s="2"/>
      <c r="B150" s="2"/>
      <c r="C150" s="2"/>
      <c r="D150" s="2"/>
      <c r="E150" s="2"/>
      <c r="F150" s="2"/>
      <c r="G150" s="2"/>
      <c r="H150" s="2"/>
      <c r="I150" s="2"/>
      <c r="J150" s="2"/>
    </row>
    <row r="151" spans="1:10" ht="18" customHeight="1" x14ac:dyDescent="0.25">
      <c r="A151" s="2"/>
      <c r="B151" s="2"/>
      <c r="C151" s="2"/>
      <c r="D151" s="2"/>
      <c r="E151" s="2"/>
      <c r="F151" s="2"/>
      <c r="G151" s="2"/>
      <c r="H151" s="2"/>
      <c r="I151" s="2"/>
      <c r="J151" s="2"/>
    </row>
    <row r="152" spans="1:10" ht="18" customHeight="1" x14ac:dyDescent="0.25">
      <c r="A152" s="2"/>
      <c r="B152" s="2"/>
      <c r="C152" s="2"/>
      <c r="D152" s="2"/>
      <c r="E152" s="2"/>
      <c r="F152" s="2"/>
      <c r="G152" s="2"/>
      <c r="H152" s="2"/>
      <c r="I152" s="2"/>
      <c r="J152" s="2"/>
    </row>
    <row r="153" spans="1:10" ht="18" customHeight="1" x14ac:dyDescent="0.25">
      <c r="A153" s="2"/>
      <c r="B153" s="2"/>
      <c r="C153" s="2"/>
      <c r="D153" s="2"/>
      <c r="E153" s="2"/>
      <c r="F153" s="2"/>
      <c r="G153" s="2"/>
      <c r="H153" s="2"/>
      <c r="I153" s="2"/>
      <c r="J153" s="2"/>
    </row>
    <row r="154" spans="1:10" ht="18" customHeight="1" x14ac:dyDescent="0.25">
      <c r="A154" s="2" t="s">
        <v>29</v>
      </c>
      <c r="B154" s="192" t="s">
        <v>323</v>
      </c>
      <c r="C154" s="192"/>
      <c r="D154" s="192"/>
      <c r="E154" s="192"/>
      <c r="F154" s="192"/>
      <c r="G154" s="192"/>
      <c r="H154" s="192"/>
      <c r="I154" s="192"/>
      <c r="J154" s="192"/>
    </row>
    <row r="155" spans="1:10" ht="20.25" customHeight="1" x14ac:dyDescent="0.25">
      <c r="A155" s="2"/>
      <c r="B155" s="192"/>
      <c r="C155" s="192"/>
      <c r="D155" s="192"/>
      <c r="E155" s="192"/>
      <c r="F155" s="192"/>
      <c r="G155" s="192"/>
      <c r="H155" s="192"/>
      <c r="I155" s="192"/>
      <c r="J155" s="192"/>
    </row>
    <row r="156" spans="1:10" ht="18" customHeight="1" x14ac:dyDescent="0.25">
      <c r="A156" s="2"/>
      <c r="B156" s="2"/>
      <c r="C156" s="2"/>
      <c r="D156" s="2"/>
      <c r="E156" s="2"/>
      <c r="F156" s="2"/>
      <c r="G156" s="2"/>
      <c r="H156" s="2"/>
      <c r="I156" s="2"/>
      <c r="J156" s="2"/>
    </row>
    <row r="157" spans="1:10" ht="18" customHeight="1" x14ac:dyDescent="0.25">
      <c r="A157" s="2"/>
      <c r="B157" s="2"/>
      <c r="C157" s="2"/>
      <c r="D157" s="2"/>
      <c r="E157" s="2"/>
      <c r="F157" s="2"/>
      <c r="G157" s="2"/>
      <c r="H157" s="2"/>
      <c r="I157" s="2"/>
      <c r="J157" s="2"/>
    </row>
  </sheetData>
  <sheetProtection algorithmName="SHA-512" hashValue="xDkoMoA4wCBVwVrWe9PNnARaO83pfnvqKUZLmCRABN4w24u9zMVSx+0rGpLpnnfLJc+n2OMvKvADoabjh772og==" saltValue="LQMuaTZ38nS886w2xpvEug==" spinCount="100000" sheet="1" selectLockedCells="1"/>
  <mergeCells count="37">
    <mergeCell ref="A1:J1"/>
    <mergeCell ref="B89:D89"/>
    <mergeCell ref="B90:D90"/>
    <mergeCell ref="B86:D88"/>
    <mergeCell ref="B66:J67"/>
    <mergeCell ref="A2:J2"/>
    <mergeCell ref="A4:J4"/>
    <mergeCell ref="A6:J6"/>
    <mergeCell ref="B8:J9"/>
    <mergeCell ref="B46:J47"/>
    <mergeCell ref="B63:J64"/>
    <mergeCell ref="B49:J49"/>
    <mergeCell ref="A51:J51"/>
    <mergeCell ref="B53:J54"/>
    <mergeCell ref="B58:J60"/>
    <mergeCell ref="A61:J61"/>
    <mergeCell ref="Q100:R100"/>
    <mergeCell ref="C122:J123"/>
    <mergeCell ref="C124:J124"/>
    <mergeCell ref="D125:J126"/>
    <mergeCell ref="D129:J130"/>
    <mergeCell ref="B133:J134"/>
    <mergeCell ref="B139:J142"/>
    <mergeCell ref="B154:J155"/>
    <mergeCell ref="B69:J69"/>
    <mergeCell ref="B71:J72"/>
    <mergeCell ref="A74:J74"/>
    <mergeCell ref="B76:J78"/>
    <mergeCell ref="B79:D79"/>
    <mergeCell ref="B80:D82"/>
    <mergeCell ref="B83:D85"/>
    <mergeCell ref="E90:J90"/>
    <mergeCell ref="E79:J79"/>
    <mergeCell ref="E80:J82"/>
    <mergeCell ref="E83:J85"/>
    <mergeCell ref="E86:J88"/>
    <mergeCell ref="E89:J89"/>
  </mergeCells>
  <pageMargins left="0.7" right="0.7" top="0.75" bottom="0.75" header="0.3" footer="0.3"/>
  <pageSetup paperSize="9" scale="74" fitToHeight="0" orientation="landscape" r:id="rId1"/>
  <rowBreaks count="2" manualBreakCount="2">
    <brk id="91" max="17" man="1"/>
    <brk id="121"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42"/>
  <sheetViews>
    <sheetView zoomScale="80" zoomScaleNormal="80" workbookViewId="0">
      <selection activeCell="D15" sqref="D15"/>
    </sheetView>
  </sheetViews>
  <sheetFormatPr defaultColWidth="9.42578125" defaultRowHeight="18" customHeight="1" x14ac:dyDescent="0.25"/>
  <cols>
    <col min="1" max="1" width="11.85546875" style="88" customWidth="1"/>
    <col min="2" max="2" width="16.5703125" style="1" customWidth="1"/>
    <col min="3" max="3" width="64.42578125" style="1" customWidth="1"/>
    <col min="4" max="4" width="27.42578125" style="1" customWidth="1"/>
    <col min="5" max="5" width="16.140625" style="1" customWidth="1"/>
    <col min="6" max="6" width="24.42578125" style="1" customWidth="1"/>
    <col min="7" max="7" width="14.85546875" style="1" customWidth="1"/>
    <col min="8" max="8" width="0" style="1" hidden="1" customWidth="1"/>
    <col min="9" max="9" width="18.42578125" style="1" hidden="1" customWidth="1"/>
    <col min="10" max="10" width="19.140625" style="1" hidden="1" customWidth="1"/>
    <col min="11" max="11" width="0" style="1" hidden="1" customWidth="1"/>
    <col min="12" max="12" width="24.5703125" style="1" hidden="1" customWidth="1"/>
    <col min="13" max="13" width="28.42578125" style="1" hidden="1" customWidth="1"/>
    <col min="14" max="16" width="0" style="1" hidden="1" customWidth="1"/>
    <col min="17" max="16384" width="9.42578125" style="1"/>
  </cols>
  <sheetData>
    <row r="1" spans="1:16" ht="18" customHeight="1" x14ac:dyDescent="0.25">
      <c r="A1" s="233" t="s">
        <v>260</v>
      </c>
      <c r="B1" s="233"/>
      <c r="C1" s="233"/>
      <c r="D1" s="233"/>
      <c r="E1" s="233"/>
      <c r="F1" s="233"/>
      <c r="G1" s="233"/>
      <c r="H1" s="233"/>
      <c r="I1" s="233"/>
      <c r="J1" s="233"/>
    </row>
    <row r="2" spans="1:16" ht="18" customHeight="1" x14ac:dyDescent="0.25">
      <c r="A2" s="233" t="s">
        <v>325</v>
      </c>
      <c r="B2" s="233"/>
      <c r="C2" s="233"/>
      <c r="D2" s="233"/>
      <c r="E2" s="233"/>
      <c r="F2" s="233"/>
      <c r="G2" s="233"/>
      <c r="H2" s="233"/>
      <c r="I2" s="233"/>
      <c r="J2" s="233"/>
    </row>
    <row r="3" spans="1:16" ht="18" customHeight="1" x14ac:dyDescent="0.25">
      <c r="A3" s="183"/>
      <c r="B3" s="183"/>
      <c r="C3" s="183"/>
      <c r="D3" s="183"/>
      <c r="E3" s="183"/>
      <c r="F3" s="183"/>
    </row>
    <row r="4" spans="1:16" ht="18" customHeight="1" x14ac:dyDescent="0.25">
      <c r="A4" s="94" t="s">
        <v>263</v>
      </c>
      <c r="C4" s="167"/>
    </row>
    <row r="5" spans="1:16" ht="18" customHeight="1" x14ac:dyDescent="0.25">
      <c r="A5" s="94" t="s">
        <v>30</v>
      </c>
      <c r="C5" s="167"/>
    </row>
    <row r="6" spans="1:16" ht="18" customHeight="1" x14ac:dyDescent="0.25">
      <c r="A6" s="189" t="s">
        <v>324</v>
      </c>
      <c r="C6" s="190"/>
    </row>
    <row r="8" spans="1:16" ht="18" customHeight="1" x14ac:dyDescent="0.25">
      <c r="A8" s="94" t="s">
        <v>158</v>
      </c>
    </row>
    <row r="9" spans="1:16" ht="18" customHeight="1" x14ac:dyDescent="0.25">
      <c r="H9" s="107" t="s">
        <v>209</v>
      </c>
      <c r="I9" s="107"/>
      <c r="J9" s="107"/>
      <c r="K9" s="107"/>
      <c r="L9" s="107"/>
      <c r="M9" s="107"/>
      <c r="N9" s="108"/>
      <c r="O9" s="108"/>
      <c r="P9" s="108"/>
    </row>
    <row r="10" spans="1:16" ht="18" customHeight="1" x14ac:dyDescent="0.25">
      <c r="A10" s="192" t="s">
        <v>264</v>
      </c>
      <c r="B10" s="192"/>
      <c r="C10" s="192"/>
      <c r="D10" s="192"/>
      <c r="E10" s="192"/>
      <c r="F10" s="192"/>
      <c r="H10" s="109" t="s">
        <v>210</v>
      </c>
      <c r="I10" s="110" t="s">
        <v>211</v>
      </c>
      <c r="J10" s="110" t="s">
        <v>212</v>
      </c>
      <c r="K10" s="111" t="s">
        <v>213</v>
      </c>
      <c r="L10" s="110" t="s">
        <v>214</v>
      </c>
      <c r="M10" s="112" t="s">
        <v>215</v>
      </c>
      <c r="N10" s="108"/>
      <c r="O10" s="108"/>
      <c r="P10" s="108"/>
    </row>
    <row r="11" spans="1:16" ht="18" customHeight="1" x14ac:dyDescent="0.25">
      <c r="H11" s="113"/>
      <c r="I11" s="114"/>
      <c r="J11" s="114"/>
      <c r="K11" s="114"/>
      <c r="L11" s="115">
        <v>0.6</v>
      </c>
      <c r="M11" s="114"/>
      <c r="N11" s="108"/>
      <c r="O11" s="108"/>
      <c r="P11" s="108"/>
    </row>
    <row r="12" spans="1:16" ht="46.7" customHeight="1" x14ac:dyDescent="0.25">
      <c r="A12" s="30" t="s">
        <v>31</v>
      </c>
      <c r="B12" s="254"/>
      <c r="C12" s="255"/>
      <c r="D12" s="87" t="s">
        <v>32</v>
      </c>
      <c r="E12" s="256" t="s">
        <v>33</v>
      </c>
      <c r="F12" s="256"/>
      <c r="H12" s="108"/>
      <c r="I12" s="108"/>
      <c r="J12" s="108"/>
      <c r="K12" s="108"/>
      <c r="L12" s="108"/>
      <c r="M12" s="108"/>
      <c r="N12" s="108"/>
      <c r="O12" s="108"/>
      <c r="P12" s="108"/>
    </row>
    <row r="13" spans="1:16" ht="36.75" customHeight="1" x14ac:dyDescent="0.25">
      <c r="A13" s="257" t="s">
        <v>262</v>
      </c>
      <c r="B13" s="258"/>
      <c r="C13" s="258"/>
      <c r="D13" s="258"/>
      <c r="E13" s="258"/>
      <c r="F13" s="258"/>
      <c r="H13" s="116" t="s">
        <v>216</v>
      </c>
      <c r="I13" s="117">
        <f>I14+I25</f>
        <v>10</v>
      </c>
      <c r="J13" s="117">
        <f>J14+J25</f>
        <v>0</v>
      </c>
      <c r="K13" s="117">
        <f>J13/I13</f>
        <v>0</v>
      </c>
      <c r="L13" s="117">
        <f>COUNTIF(L14:L32,"Y")</f>
        <v>0</v>
      </c>
      <c r="M13" s="117">
        <f>COUNTA(L14:L32)</f>
        <v>2</v>
      </c>
      <c r="N13" s="108"/>
      <c r="O13" s="108"/>
      <c r="P13" s="108"/>
    </row>
    <row r="14" spans="1:16" ht="35.25" customHeight="1" x14ac:dyDescent="0.25">
      <c r="A14" s="92">
        <v>1</v>
      </c>
      <c r="B14" s="249" t="s">
        <v>148</v>
      </c>
      <c r="C14" s="249"/>
      <c r="D14" s="40">
        <f>K14</f>
        <v>0</v>
      </c>
      <c r="E14" s="250" t="str">
        <f>IF(D14&lt;$L$11,"&lt;&lt; Insufficient control features","")</f>
        <v>&lt;&lt; Insufficient control features</v>
      </c>
      <c r="F14" s="250"/>
      <c r="G14" s="52"/>
      <c r="H14" s="118" t="s">
        <v>217</v>
      </c>
      <c r="I14" s="119">
        <f>COUNTA(I15:I23)</f>
        <v>5</v>
      </c>
      <c r="J14" s="119">
        <f>SUM(J15:J23)</f>
        <v>0</v>
      </c>
      <c r="K14" s="141">
        <f>ROUNDUP((J14/I14),2)</f>
        <v>0</v>
      </c>
      <c r="L14" s="119" t="str">
        <f>IF(K14&gt;=$L$11,"Y","N")</f>
        <v>N</v>
      </c>
      <c r="M14" s="121"/>
      <c r="N14" s="108"/>
      <c r="O14" s="108"/>
      <c r="P14" s="108"/>
    </row>
    <row r="15" spans="1:16" ht="150" customHeight="1" x14ac:dyDescent="0.25">
      <c r="A15" s="89">
        <v>1.1000000000000001</v>
      </c>
      <c r="B15" s="244" t="s">
        <v>295</v>
      </c>
      <c r="C15" s="244"/>
      <c r="D15" s="164"/>
      <c r="E15" s="247"/>
      <c r="F15" s="248"/>
      <c r="H15" s="136">
        <v>1.1000000000000001</v>
      </c>
      <c r="I15" s="122" t="b">
        <v>0</v>
      </c>
      <c r="J15" s="109">
        <f t="shared" ref="J15:J16" si="0">IF(I15=TRUE,1,0)</f>
        <v>0</v>
      </c>
      <c r="K15" s="123"/>
      <c r="L15" s="122"/>
      <c r="M15" s="124"/>
      <c r="N15" s="125"/>
      <c r="O15" s="125"/>
      <c r="P15" s="125"/>
    </row>
    <row r="16" spans="1:16" ht="18" customHeight="1" x14ac:dyDescent="0.25">
      <c r="A16" s="246">
        <v>1.2</v>
      </c>
      <c r="B16" s="246" t="s">
        <v>34</v>
      </c>
      <c r="C16" s="246"/>
      <c r="D16" s="251"/>
      <c r="E16" s="247"/>
      <c r="F16" s="248"/>
      <c r="H16" s="137">
        <v>1.2</v>
      </c>
      <c r="I16" s="126" t="b">
        <v>0</v>
      </c>
      <c r="J16" s="109">
        <f t="shared" si="0"/>
        <v>0</v>
      </c>
      <c r="K16" s="123"/>
      <c r="L16" s="122"/>
      <c r="M16" s="124"/>
      <c r="N16" s="125"/>
      <c r="O16" s="125"/>
      <c r="P16" s="125"/>
    </row>
    <row r="17" spans="1:16" ht="17.45" customHeight="1" x14ac:dyDescent="0.25">
      <c r="A17" s="246"/>
      <c r="B17" s="59" t="s">
        <v>36</v>
      </c>
      <c r="C17" s="68" t="s">
        <v>265</v>
      </c>
      <c r="D17" s="252"/>
      <c r="E17" s="247"/>
      <c r="F17" s="248"/>
      <c r="H17" s="138"/>
      <c r="I17" s="127"/>
      <c r="J17" s="127"/>
      <c r="K17" s="123"/>
      <c r="L17" s="122"/>
      <c r="M17" s="124"/>
      <c r="N17" s="125"/>
      <c r="O17" s="125"/>
      <c r="P17" s="125"/>
    </row>
    <row r="18" spans="1:16" ht="18" customHeight="1" x14ac:dyDescent="0.25">
      <c r="A18" s="246"/>
      <c r="B18" s="59" t="s">
        <v>37</v>
      </c>
      <c r="C18" s="68" t="s">
        <v>266</v>
      </c>
      <c r="D18" s="252"/>
      <c r="E18" s="247"/>
      <c r="F18" s="248"/>
      <c r="H18" s="138"/>
      <c r="I18" s="127"/>
      <c r="J18" s="127"/>
      <c r="K18" s="123"/>
      <c r="L18" s="122"/>
      <c r="M18" s="124"/>
      <c r="N18" s="125"/>
      <c r="O18" s="125"/>
      <c r="P18" s="125"/>
    </row>
    <row r="19" spans="1:16" ht="18" customHeight="1" x14ac:dyDescent="0.25">
      <c r="A19" s="246"/>
      <c r="B19" s="60" t="s">
        <v>35</v>
      </c>
      <c r="C19" s="68" t="s">
        <v>39</v>
      </c>
      <c r="D19" s="252"/>
      <c r="E19" s="247"/>
      <c r="F19" s="248"/>
      <c r="H19" s="138"/>
      <c r="I19" s="127"/>
      <c r="J19" s="127"/>
      <c r="K19" s="123"/>
      <c r="L19" s="122"/>
      <c r="M19" s="124"/>
      <c r="N19" s="125"/>
      <c r="O19" s="125"/>
      <c r="P19" s="125"/>
    </row>
    <row r="20" spans="1:16" ht="18" customHeight="1" x14ac:dyDescent="0.25">
      <c r="A20" s="246"/>
      <c r="B20" s="59" t="s">
        <v>38</v>
      </c>
      <c r="C20" s="93" t="s">
        <v>40</v>
      </c>
      <c r="D20" s="253"/>
      <c r="E20" s="247"/>
      <c r="F20" s="248"/>
      <c r="H20" s="139"/>
      <c r="I20" s="128"/>
      <c r="J20" s="128"/>
      <c r="K20" s="123"/>
      <c r="L20" s="122"/>
      <c r="M20" s="124"/>
      <c r="N20" s="125"/>
      <c r="O20" s="125"/>
      <c r="P20" s="125"/>
    </row>
    <row r="21" spans="1:16" ht="75.599999999999994" customHeight="1" x14ac:dyDescent="0.25">
      <c r="A21" s="89">
        <v>1.3</v>
      </c>
      <c r="B21" s="244" t="s">
        <v>267</v>
      </c>
      <c r="C21" s="246"/>
      <c r="D21" s="164"/>
      <c r="E21" s="247"/>
      <c r="F21" s="248"/>
      <c r="H21" s="139">
        <v>1.3</v>
      </c>
      <c r="I21" s="122" t="b">
        <v>0</v>
      </c>
      <c r="J21" s="109">
        <f t="shared" ref="J21:J23" si="1">IF(I21=TRUE,1,0)</f>
        <v>0</v>
      </c>
      <c r="K21" s="123"/>
      <c r="L21" s="122"/>
      <c r="M21" s="124"/>
      <c r="N21" s="125"/>
      <c r="O21" s="125"/>
      <c r="P21" s="125"/>
    </row>
    <row r="22" spans="1:16" ht="36.75" customHeight="1" x14ac:dyDescent="0.25">
      <c r="A22" s="89">
        <v>1.4</v>
      </c>
      <c r="B22" s="244" t="s">
        <v>268</v>
      </c>
      <c r="C22" s="244"/>
      <c r="D22" s="164"/>
      <c r="E22" s="247"/>
      <c r="F22" s="248"/>
      <c r="H22" s="140">
        <v>1.4</v>
      </c>
      <c r="I22" s="122" t="b">
        <v>0</v>
      </c>
      <c r="J22" s="109">
        <f t="shared" si="1"/>
        <v>0</v>
      </c>
      <c r="K22" s="130"/>
      <c r="L22" s="131"/>
      <c r="M22" s="121"/>
      <c r="N22" s="108"/>
      <c r="O22" s="108"/>
      <c r="P22" s="108"/>
    </row>
    <row r="23" spans="1:16" ht="18" customHeight="1" x14ac:dyDescent="0.25">
      <c r="A23" s="89">
        <v>1.5</v>
      </c>
      <c r="B23" s="244" t="s">
        <v>159</v>
      </c>
      <c r="C23" s="244"/>
      <c r="D23" s="164"/>
      <c r="E23" s="247"/>
      <c r="F23" s="248"/>
      <c r="H23" s="140">
        <v>1.5</v>
      </c>
      <c r="I23" s="122" t="b">
        <v>0</v>
      </c>
      <c r="J23" s="109">
        <f t="shared" si="1"/>
        <v>0</v>
      </c>
      <c r="K23" s="130"/>
      <c r="L23" s="131"/>
      <c r="M23" s="121"/>
      <c r="N23" s="108"/>
      <c r="O23" s="108"/>
      <c r="P23" s="108"/>
    </row>
    <row r="24" spans="1:16" ht="18" customHeight="1" x14ac:dyDescent="0.25">
      <c r="A24" s="73">
        <v>1.6</v>
      </c>
      <c r="B24" s="244" t="s">
        <v>41</v>
      </c>
      <c r="C24" s="244"/>
      <c r="D24" s="29"/>
      <c r="E24" s="247"/>
      <c r="F24" s="248"/>
      <c r="H24" s="140">
        <v>1.6</v>
      </c>
      <c r="I24" s="132"/>
      <c r="J24" s="132"/>
      <c r="K24" s="133"/>
      <c r="L24" s="121"/>
      <c r="M24" s="121"/>
      <c r="N24" s="108"/>
      <c r="O24" s="108"/>
      <c r="P24" s="108"/>
    </row>
    <row r="25" spans="1:16" ht="36" customHeight="1" x14ac:dyDescent="0.25">
      <c r="A25" s="92">
        <v>2</v>
      </c>
      <c r="B25" s="249" t="s">
        <v>269</v>
      </c>
      <c r="C25" s="249"/>
      <c r="D25" s="40">
        <f>K25</f>
        <v>0</v>
      </c>
      <c r="E25" s="250" t="str">
        <f>IF(D25&lt;$L$11,"&lt;&lt; Insufficient control features","")</f>
        <v>&lt;&lt; Insufficient control features</v>
      </c>
      <c r="F25" s="250"/>
      <c r="G25" s="52"/>
      <c r="H25" s="118" t="s">
        <v>217</v>
      </c>
      <c r="I25" s="119">
        <f>COUNTA(I26:I31)</f>
        <v>5</v>
      </c>
      <c r="J25" s="119">
        <f>SUM(J26:J31)</f>
        <v>0</v>
      </c>
      <c r="K25" s="141">
        <f>ROUNDUP((J25/I25),2)</f>
        <v>0</v>
      </c>
      <c r="L25" s="119" t="str">
        <f>IF(K25&gt;=$L$11,"Y","N")</f>
        <v>N</v>
      </c>
      <c r="M25" s="121"/>
      <c r="N25" s="108"/>
      <c r="O25" s="108"/>
      <c r="P25" s="108"/>
    </row>
    <row r="26" spans="1:16" ht="55.35" customHeight="1" x14ac:dyDescent="0.25">
      <c r="A26" s="73">
        <v>2.1</v>
      </c>
      <c r="B26" s="244" t="s">
        <v>180</v>
      </c>
      <c r="C26" s="246"/>
      <c r="D26" s="164"/>
      <c r="E26" s="245"/>
      <c r="F26" s="245"/>
      <c r="H26" s="140">
        <v>2.1</v>
      </c>
      <c r="I26" s="122" t="b">
        <v>0</v>
      </c>
      <c r="J26" s="109">
        <f t="shared" ref="J26" si="2">IF(I26=TRUE,1,0)</f>
        <v>0</v>
      </c>
      <c r="K26" s="130"/>
      <c r="L26" s="131"/>
      <c r="M26" s="124"/>
      <c r="N26" s="125"/>
      <c r="O26" s="125"/>
      <c r="P26" s="125"/>
    </row>
    <row r="27" spans="1:16" ht="36" customHeight="1" x14ac:dyDescent="0.25">
      <c r="A27" s="73"/>
      <c r="B27" s="244" t="s">
        <v>181</v>
      </c>
      <c r="C27" s="244"/>
      <c r="D27" s="165"/>
      <c r="E27" s="245"/>
      <c r="F27" s="245"/>
      <c r="H27" s="140"/>
      <c r="I27" s="134"/>
      <c r="J27" s="113"/>
      <c r="K27" s="113"/>
      <c r="L27" s="113"/>
      <c r="M27" s="121"/>
      <c r="N27" s="108"/>
      <c r="O27" s="108"/>
      <c r="P27" s="108"/>
    </row>
    <row r="28" spans="1:16" ht="54" customHeight="1" x14ac:dyDescent="0.25">
      <c r="A28" s="73">
        <v>2.2000000000000002</v>
      </c>
      <c r="B28" s="244" t="s">
        <v>182</v>
      </c>
      <c r="C28" s="246"/>
      <c r="D28" s="164"/>
      <c r="E28" s="245"/>
      <c r="F28" s="245"/>
      <c r="H28" s="140">
        <v>2.2000000000000002</v>
      </c>
      <c r="I28" s="134" t="b">
        <v>0</v>
      </c>
      <c r="J28" s="109">
        <f t="shared" ref="J28:J31" si="3">IF(I28=TRUE,1,0)</f>
        <v>0</v>
      </c>
      <c r="K28" s="135"/>
      <c r="L28" s="134"/>
      <c r="M28" s="121"/>
      <c r="N28" s="108"/>
      <c r="O28" s="108"/>
      <c r="P28" s="108"/>
    </row>
    <row r="29" spans="1:16" ht="90.75" customHeight="1" x14ac:dyDescent="0.25">
      <c r="A29" s="73">
        <v>2.2999999999999998</v>
      </c>
      <c r="B29" s="244" t="s">
        <v>178</v>
      </c>
      <c r="C29" s="244"/>
      <c r="D29" s="164"/>
      <c r="E29" s="245"/>
      <c r="F29" s="245"/>
      <c r="H29" s="140">
        <v>2.2999999999999998</v>
      </c>
      <c r="I29" s="110" t="b">
        <v>0</v>
      </c>
      <c r="J29" s="109">
        <f t="shared" si="3"/>
        <v>0</v>
      </c>
      <c r="K29" s="135"/>
      <c r="L29" s="134"/>
      <c r="M29" s="121"/>
      <c r="N29" s="108"/>
      <c r="O29" s="108"/>
      <c r="P29" s="108"/>
    </row>
    <row r="30" spans="1:16" ht="35.450000000000003" customHeight="1" x14ac:dyDescent="0.25">
      <c r="A30" s="73">
        <v>2.4</v>
      </c>
      <c r="B30" s="244" t="s">
        <v>179</v>
      </c>
      <c r="C30" s="244"/>
      <c r="D30" s="164"/>
      <c r="E30" s="245"/>
      <c r="F30" s="245"/>
      <c r="H30" s="140">
        <v>2.4</v>
      </c>
      <c r="I30" s="110" t="b">
        <v>0</v>
      </c>
      <c r="J30" s="109">
        <f t="shared" si="3"/>
        <v>0</v>
      </c>
      <c r="K30" s="135"/>
      <c r="L30" s="134"/>
      <c r="M30" s="121"/>
      <c r="N30" s="108"/>
      <c r="O30" s="108"/>
      <c r="P30" s="108"/>
    </row>
    <row r="31" spans="1:16" ht="36.75" customHeight="1" x14ac:dyDescent="0.25">
      <c r="A31" s="73">
        <v>2.5</v>
      </c>
      <c r="B31" s="244" t="s">
        <v>301</v>
      </c>
      <c r="C31" s="244"/>
      <c r="D31" s="164"/>
      <c r="E31" s="245"/>
      <c r="F31" s="245"/>
      <c r="H31" s="140">
        <v>2.5</v>
      </c>
      <c r="I31" s="134" t="b">
        <v>0</v>
      </c>
      <c r="J31" s="109">
        <f t="shared" si="3"/>
        <v>0</v>
      </c>
      <c r="K31" s="113"/>
      <c r="L31" s="113"/>
      <c r="M31" s="108"/>
      <c r="N31" s="108"/>
      <c r="O31" s="108"/>
      <c r="P31" s="108"/>
    </row>
    <row r="32" spans="1:16" ht="18" customHeight="1" x14ac:dyDescent="0.25">
      <c r="A32" s="73">
        <v>2.6</v>
      </c>
      <c r="B32" s="244" t="s">
        <v>41</v>
      </c>
      <c r="C32" s="244"/>
      <c r="D32" s="29"/>
      <c r="E32" s="245"/>
      <c r="F32" s="245"/>
    </row>
    <row r="33" spans="1:12" ht="18" customHeight="1" x14ac:dyDescent="0.25">
      <c r="B33" s="240"/>
      <c r="C33" s="240"/>
      <c r="E33" s="241"/>
      <c r="F33" s="241"/>
    </row>
    <row r="34" spans="1:12" ht="18" customHeight="1" x14ac:dyDescent="0.25">
      <c r="A34" s="34"/>
      <c r="B34" s="242" t="s">
        <v>53</v>
      </c>
      <c r="C34" s="242"/>
      <c r="D34" s="166"/>
      <c r="E34" s="243"/>
      <c r="F34" s="243"/>
      <c r="I34" s="142" t="b">
        <v>0</v>
      </c>
      <c r="J34" s="108" t="s">
        <v>218</v>
      </c>
      <c r="K34" s="108"/>
    </row>
    <row r="35" spans="1:12" ht="18" customHeight="1" x14ac:dyDescent="0.25">
      <c r="B35" s="240"/>
      <c r="C35" s="240"/>
      <c r="E35" s="237"/>
      <c r="F35" s="237"/>
    </row>
    <row r="36" spans="1:12" ht="18" customHeight="1" x14ac:dyDescent="0.25">
      <c r="B36" s="236" t="s">
        <v>160</v>
      </c>
      <c r="C36" s="236"/>
      <c r="D36" s="44" t="s">
        <v>161</v>
      </c>
      <c r="E36" s="237"/>
      <c r="F36" s="237"/>
    </row>
    <row r="37" spans="1:12" ht="18" customHeight="1" x14ac:dyDescent="0.25">
      <c r="B37" s="37" t="s">
        <v>25</v>
      </c>
      <c r="C37" s="38" t="s">
        <v>225</v>
      </c>
      <c r="D37" s="147" t="str">
        <f>IF(COUNTIF(D41,"No")&gt;0,"No","Yes")</f>
        <v>No</v>
      </c>
      <c r="E37" s="237"/>
      <c r="F37" s="237"/>
    </row>
    <row r="38" spans="1:12" ht="18" customHeight="1" x14ac:dyDescent="0.25">
      <c r="B38" s="37" t="s">
        <v>26</v>
      </c>
      <c r="C38" s="38" t="s">
        <v>54</v>
      </c>
      <c r="D38" s="148">
        <f>ROUNDUP(F42/E42,2)</f>
        <v>0</v>
      </c>
    </row>
    <row r="39" spans="1:12" ht="18" customHeight="1" x14ac:dyDescent="0.25">
      <c r="I39" s="143" t="s">
        <v>220</v>
      </c>
      <c r="J39" s="144"/>
      <c r="K39" s="145" t="s">
        <v>221</v>
      </c>
      <c r="L39" s="145"/>
    </row>
    <row r="40" spans="1:12" ht="36.75" customHeight="1" x14ac:dyDescent="0.25">
      <c r="B40" s="36" t="s">
        <v>55</v>
      </c>
      <c r="C40" s="29"/>
      <c r="D40" s="87" t="s">
        <v>219</v>
      </c>
      <c r="E40" s="87" t="s">
        <v>223</v>
      </c>
      <c r="F40" s="87" t="s">
        <v>224</v>
      </c>
      <c r="I40" s="144" t="s">
        <v>56</v>
      </c>
      <c r="J40" s="143" t="s">
        <v>222</v>
      </c>
      <c r="K40" s="145" t="s">
        <v>56</v>
      </c>
      <c r="L40" s="146" t="s">
        <v>222</v>
      </c>
    </row>
    <row r="41" spans="1:12" ht="18" customHeight="1" x14ac:dyDescent="0.25">
      <c r="B41" s="91">
        <v>1</v>
      </c>
      <c r="C41" s="33" t="s">
        <v>147</v>
      </c>
      <c r="D41" s="109" t="str">
        <f>IF(K41=L41,"Yes","No")</f>
        <v>No</v>
      </c>
      <c r="E41" s="91">
        <f>I41</f>
        <v>10</v>
      </c>
      <c r="F41" s="91">
        <f>J41</f>
        <v>0</v>
      </c>
      <c r="I41" s="109">
        <f>I13</f>
        <v>10</v>
      </c>
      <c r="J41" s="109">
        <f>J13</f>
        <v>0</v>
      </c>
      <c r="K41" s="109">
        <f>M13</f>
        <v>2</v>
      </c>
      <c r="L41" s="109">
        <f>L13</f>
        <v>0</v>
      </c>
    </row>
    <row r="42" spans="1:12" ht="18" customHeight="1" x14ac:dyDescent="0.25">
      <c r="B42" s="238" t="s">
        <v>56</v>
      </c>
      <c r="C42" s="239"/>
      <c r="D42" s="29"/>
      <c r="E42" s="90">
        <f>E41</f>
        <v>10</v>
      </c>
      <c r="F42" s="90">
        <f>F41</f>
        <v>0</v>
      </c>
    </row>
  </sheetData>
  <sheetProtection algorithmName="SHA-512" hashValue="5sKCjqq1neBsTOREHTjZ2NL1eNMzLG7aHOZewfijjiozZhiI3inMvPr6ab0kwgLy8ex0xN9UqpPk0g6kW7S2pQ==" saltValue="91xx43MApHzL0Tn5D57skA==" spinCount="100000" sheet="1" selectLockedCells="1"/>
  <mergeCells count="52">
    <mergeCell ref="A10:F10"/>
    <mergeCell ref="A1:J1"/>
    <mergeCell ref="B21:C21"/>
    <mergeCell ref="E21:F21"/>
    <mergeCell ref="B15:C15"/>
    <mergeCell ref="E15:F15"/>
    <mergeCell ref="A2:J2"/>
    <mergeCell ref="A16:A20"/>
    <mergeCell ref="B16:C16"/>
    <mergeCell ref="D16:D20"/>
    <mergeCell ref="E16:F16"/>
    <mergeCell ref="B12:C12"/>
    <mergeCell ref="E12:F12"/>
    <mergeCell ref="A13:F13"/>
    <mergeCell ref="B14:C14"/>
    <mergeCell ref="E14:F14"/>
    <mergeCell ref="E17:F17"/>
    <mergeCell ref="E18:F18"/>
    <mergeCell ref="B25:C25"/>
    <mergeCell ref="E25:F25"/>
    <mergeCell ref="E19:F19"/>
    <mergeCell ref="E20:F20"/>
    <mergeCell ref="B26:C26"/>
    <mergeCell ref="E26:F26"/>
    <mergeCell ref="B27:C27"/>
    <mergeCell ref="E27:F27"/>
    <mergeCell ref="B22:C22"/>
    <mergeCell ref="E22:F22"/>
    <mergeCell ref="B23:C23"/>
    <mergeCell ref="E23:F23"/>
    <mergeCell ref="B24:C24"/>
    <mergeCell ref="E24:F24"/>
    <mergeCell ref="B31:C31"/>
    <mergeCell ref="E31:F31"/>
    <mergeCell ref="B32:C32"/>
    <mergeCell ref="E32:F32"/>
    <mergeCell ref="B28:C28"/>
    <mergeCell ref="E28:F28"/>
    <mergeCell ref="B29:C29"/>
    <mergeCell ref="E29:F29"/>
    <mergeCell ref="B30:C30"/>
    <mergeCell ref="E30:F30"/>
    <mergeCell ref="B36:C36"/>
    <mergeCell ref="E36:F36"/>
    <mergeCell ref="E37:F37"/>
    <mergeCell ref="B42:C42"/>
    <mergeCell ref="B33:C33"/>
    <mergeCell ref="E33:F33"/>
    <mergeCell ref="B34:C34"/>
    <mergeCell ref="E34:F34"/>
    <mergeCell ref="B35:C35"/>
    <mergeCell ref="E35:F35"/>
  </mergeCells>
  <conditionalFormatting sqref="D14">
    <cfRule type="cellIs" dxfId="31" priority="8" operator="equal">
      <formula>0</formula>
    </cfRule>
  </conditionalFormatting>
  <conditionalFormatting sqref="D14">
    <cfRule type="cellIs" dxfId="30" priority="7" operator="lessThan">
      <formula>0.6</formula>
    </cfRule>
  </conditionalFormatting>
  <conditionalFormatting sqref="D14">
    <cfRule type="cellIs" dxfId="29" priority="6" operator="equal">
      <formula>0</formula>
    </cfRule>
  </conditionalFormatting>
  <conditionalFormatting sqref="D14">
    <cfRule type="cellIs" dxfId="28" priority="5" operator="equal">
      <formula>0</formula>
    </cfRule>
  </conditionalFormatting>
  <conditionalFormatting sqref="D25">
    <cfRule type="cellIs" dxfId="27" priority="4" operator="equal">
      <formula>0</formula>
    </cfRule>
  </conditionalFormatting>
  <conditionalFormatting sqref="D25">
    <cfRule type="cellIs" dxfId="26" priority="3" operator="lessThan">
      <formula>0.6</formula>
    </cfRule>
  </conditionalFormatting>
  <conditionalFormatting sqref="D25">
    <cfRule type="cellIs" dxfId="25" priority="2" operator="equal">
      <formula>0</formula>
    </cfRule>
  </conditionalFormatting>
  <conditionalFormatting sqref="D25">
    <cfRule type="cellIs" dxfId="24" priority="1" operator="equal">
      <formula>0</formula>
    </cfRule>
  </conditionalFormatting>
  <pageMargins left="0.7" right="0.7" top="0.75" bottom="0.75" header="0.3" footer="0.3"/>
  <pageSetup paperSize="9" scale="77" fitToHeight="0" orientation="landscape" r:id="rId1"/>
  <rowBreaks count="1" manualBreakCount="1">
    <brk id="2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251" r:id="rId4" name="Check Box 59">
              <controlPr locked="0" defaultSize="0" autoFill="0" autoLine="0" autoPict="0">
                <anchor moveWithCells="1">
                  <from>
                    <xdr:col>3</xdr:col>
                    <xdr:colOff>676275</xdr:colOff>
                    <xdr:row>32</xdr:row>
                    <xdr:rowOff>219075</xdr:rowOff>
                  </from>
                  <to>
                    <xdr:col>3</xdr:col>
                    <xdr:colOff>1552575</xdr:colOff>
                    <xdr:row>33</xdr:row>
                    <xdr:rowOff>200025</xdr:rowOff>
                  </to>
                </anchor>
              </controlPr>
            </control>
          </mc:Choice>
        </mc:AlternateContent>
        <mc:AlternateContent xmlns:mc="http://schemas.openxmlformats.org/markup-compatibility/2006">
          <mc:Choice Requires="x14">
            <control shapeId="8253" r:id="rId5" name="Check Box 61">
              <controlPr defaultSize="0" autoFill="0" autoLine="0" autoPict="0">
                <anchor moveWithCells="1">
                  <from>
                    <xdr:col>3</xdr:col>
                    <xdr:colOff>800100</xdr:colOff>
                    <xdr:row>14</xdr:row>
                    <xdr:rowOff>647700</xdr:rowOff>
                  </from>
                  <to>
                    <xdr:col>3</xdr:col>
                    <xdr:colOff>1152525</xdr:colOff>
                    <xdr:row>14</xdr:row>
                    <xdr:rowOff>866775</xdr:rowOff>
                  </to>
                </anchor>
              </controlPr>
            </control>
          </mc:Choice>
        </mc:AlternateContent>
        <mc:AlternateContent xmlns:mc="http://schemas.openxmlformats.org/markup-compatibility/2006">
          <mc:Choice Requires="x14">
            <control shapeId="8254" r:id="rId6" name="Check Box 62">
              <controlPr defaultSize="0" autoFill="0" autoLine="0" autoPict="0">
                <anchor moveWithCells="1">
                  <from>
                    <xdr:col>3</xdr:col>
                    <xdr:colOff>752475</xdr:colOff>
                    <xdr:row>16</xdr:row>
                    <xdr:rowOff>295275</xdr:rowOff>
                  </from>
                  <to>
                    <xdr:col>3</xdr:col>
                    <xdr:colOff>1095375</xdr:colOff>
                    <xdr:row>17</xdr:row>
                    <xdr:rowOff>219075</xdr:rowOff>
                  </to>
                </anchor>
              </controlPr>
            </control>
          </mc:Choice>
        </mc:AlternateContent>
        <mc:AlternateContent xmlns:mc="http://schemas.openxmlformats.org/markup-compatibility/2006">
          <mc:Choice Requires="x14">
            <control shapeId="8255" r:id="rId7" name="Check Box 63">
              <controlPr defaultSize="0" autoFill="0" autoLine="0" autoPict="0">
                <anchor moveWithCells="1">
                  <from>
                    <xdr:col>3</xdr:col>
                    <xdr:colOff>752475</xdr:colOff>
                    <xdr:row>20</xdr:row>
                    <xdr:rowOff>447675</xdr:rowOff>
                  </from>
                  <to>
                    <xdr:col>3</xdr:col>
                    <xdr:colOff>1095375</xdr:colOff>
                    <xdr:row>20</xdr:row>
                    <xdr:rowOff>657225</xdr:rowOff>
                  </to>
                </anchor>
              </controlPr>
            </control>
          </mc:Choice>
        </mc:AlternateContent>
        <mc:AlternateContent xmlns:mc="http://schemas.openxmlformats.org/markup-compatibility/2006">
          <mc:Choice Requires="x14">
            <control shapeId="8256" r:id="rId8" name="Check Box 64">
              <controlPr defaultSize="0" autoFill="0" autoLine="0" autoPict="0">
                <anchor moveWithCells="1">
                  <from>
                    <xdr:col>3</xdr:col>
                    <xdr:colOff>733425</xdr:colOff>
                    <xdr:row>21</xdr:row>
                    <xdr:rowOff>123825</xdr:rowOff>
                  </from>
                  <to>
                    <xdr:col>3</xdr:col>
                    <xdr:colOff>1095375</xdr:colOff>
                    <xdr:row>21</xdr:row>
                    <xdr:rowOff>342900</xdr:rowOff>
                  </to>
                </anchor>
              </controlPr>
            </control>
          </mc:Choice>
        </mc:AlternateContent>
        <mc:AlternateContent xmlns:mc="http://schemas.openxmlformats.org/markup-compatibility/2006">
          <mc:Choice Requires="x14">
            <control shapeId="8258" r:id="rId9" name="Check Box 66">
              <controlPr defaultSize="0" autoFill="0" autoLine="0" autoPict="0">
                <anchor moveWithCells="1">
                  <from>
                    <xdr:col>3</xdr:col>
                    <xdr:colOff>723900</xdr:colOff>
                    <xdr:row>25</xdr:row>
                    <xdr:rowOff>219075</xdr:rowOff>
                  </from>
                  <to>
                    <xdr:col>3</xdr:col>
                    <xdr:colOff>1076325</xdr:colOff>
                    <xdr:row>25</xdr:row>
                    <xdr:rowOff>428625</xdr:rowOff>
                  </to>
                </anchor>
              </controlPr>
            </control>
          </mc:Choice>
        </mc:AlternateContent>
        <mc:AlternateContent xmlns:mc="http://schemas.openxmlformats.org/markup-compatibility/2006">
          <mc:Choice Requires="x14">
            <control shapeId="8259" r:id="rId10" name="Check Box 67">
              <controlPr defaultSize="0" autoFill="0" autoLine="0" autoPict="0">
                <anchor moveWithCells="1">
                  <from>
                    <xdr:col>3</xdr:col>
                    <xdr:colOff>714375</xdr:colOff>
                    <xdr:row>27</xdr:row>
                    <xdr:rowOff>219075</xdr:rowOff>
                  </from>
                  <to>
                    <xdr:col>3</xdr:col>
                    <xdr:colOff>1066800</xdr:colOff>
                    <xdr:row>27</xdr:row>
                    <xdr:rowOff>447675</xdr:rowOff>
                  </to>
                </anchor>
              </controlPr>
            </control>
          </mc:Choice>
        </mc:AlternateContent>
        <mc:AlternateContent xmlns:mc="http://schemas.openxmlformats.org/markup-compatibility/2006">
          <mc:Choice Requires="x14">
            <control shapeId="8260" r:id="rId11" name="Check Box 68">
              <controlPr defaultSize="0" autoFill="0" autoLine="0" autoPict="0">
                <anchor moveWithCells="1">
                  <from>
                    <xdr:col>3</xdr:col>
                    <xdr:colOff>714375</xdr:colOff>
                    <xdr:row>28</xdr:row>
                    <xdr:rowOff>447675</xdr:rowOff>
                  </from>
                  <to>
                    <xdr:col>3</xdr:col>
                    <xdr:colOff>1057275</xdr:colOff>
                    <xdr:row>28</xdr:row>
                    <xdr:rowOff>676275</xdr:rowOff>
                  </to>
                </anchor>
              </controlPr>
            </control>
          </mc:Choice>
        </mc:AlternateContent>
        <mc:AlternateContent xmlns:mc="http://schemas.openxmlformats.org/markup-compatibility/2006">
          <mc:Choice Requires="x14">
            <control shapeId="8261" r:id="rId12" name="Check Box 69">
              <controlPr defaultSize="0" autoFill="0" autoLine="0" autoPict="0">
                <anchor moveWithCells="1">
                  <from>
                    <xdr:col>3</xdr:col>
                    <xdr:colOff>695325</xdr:colOff>
                    <xdr:row>29</xdr:row>
                    <xdr:rowOff>66675</xdr:rowOff>
                  </from>
                  <to>
                    <xdr:col>3</xdr:col>
                    <xdr:colOff>1057275</xdr:colOff>
                    <xdr:row>29</xdr:row>
                    <xdr:rowOff>295275</xdr:rowOff>
                  </to>
                </anchor>
              </controlPr>
            </control>
          </mc:Choice>
        </mc:AlternateContent>
        <mc:AlternateContent xmlns:mc="http://schemas.openxmlformats.org/markup-compatibility/2006">
          <mc:Choice Requires="x14">
            <control shapeId="8262" r:id="rId13" name="Check Box 70">
              <controlPr defaultSize="0" autoFill="0" autoLine="0" autoPict="0">
                <anchor moveWithCells="1">
                  <from>
                    <xdr:col>3</xdr:col>
                    <xdr:colOff>714375</xdr:colOff>
                    <xdr:row>30</xdr:row>
                    <xdr:rowOff>123825</xdr:rowOff>
                  </from>
                  <to>
                    <xdr:col>3</xdr:col>
                    <xdr:colOff>1057275</xdr:colOff>
                    <xdr:row>30</xdr:row>
                    <xdr:rowOff>342900</xdr:rowOff>
                  </to>
                </anchor>
              </controlPr>
            </control>
          </mc:Choice>
        </mc:AlternateContent>
        <mc:AlternateContent xmlns:mc="http://schemas.openxmlformats.org/markup-compatibility/2006">
          <mc:Choice Requires="x14">
            <control shapeId="8263" r:id="rId14" name="Check Box 71">
              <controlPr defaultSize="0" autoFill="0" autoLine="0" autoPict="0">
                <anchor moveWithCells="1">
                  <from>
                    <xdr:col>3</xdr:col>
                    <xdr:colOff>733425</xdr:colOff>
                    <xdr:row>22</xdr:row>
                    <xdr:rowOff>0</xdr:rowOff>
                  </from>
                  <to>
                    <xdr:col>3</xdr:col>
                    <xdr:colOff>1038225</xdr:colOff>
                    <xdr:row>22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pageSetUpPr fitToPage="1"/>
  </sheetPr>
  <dimension ref="A1:P86"/>
  <sheetViews>
    <sheetView tabSelected="1" topLeftCell="A28" zoomScale="80" zoomScaleNormal="80" workbookViewId="0">
      <selection activeCell="E38" sqref="E38:F38"/>
    </sheetView>
  </sheetViews>
  <sheetFormatPr defaultColWidth="9.42578125" defaultRowHeight="18" customHeight="1" x14ac:dyDescent="0.25"/>
  <cols>
    <col min="1" max="1" width="12" style="88" customWidth="1"/>
    <col min="2" max="2" width="16.5703125" style="1" customWidth="1"/>
    <col min="3" max="3" width="64.42578125" style="1" customWidth="1"/>
    <col min="4" max="4" width="29" style="1" customWidth="1"/>
    <col min="5" max="5" width="16.140625" style="1" customWidth="1"/>
    <col min="6" max="6" width="24.85546875" style="1" customWidth="1"/>
    <col min="7" max="7" width="14.42578125" style="1" customWidth="1"/>
    <col min="8" max="9" width="9.42578125" style="1" hidden="1" customWidth="1"/>
    <col min="10" max="10" width="17.42578125" style="1" hidden="1" customWidth="1"/>
    <col min="11" max="11" width="13.42578125" style="1" hidden="1" customWidth="1"/>
    <col min="12" max="12" width="11.5703125" style="1" hidden="1" customWidth="1"/>
    <col min="13" max="13" width="13.140625" style="1" hidden="1" customWidth="1"/>
    <col min="14" max="16" width="9.42578125" style="1" hidden="1" customWidth="1"/>
    <col min="17" max="17" width="9.42578125" style="1" customWidth="1"/>
    <col min="18" max="16384" width="9.42578125" style="1"/>
  </cols>
  <sheetData>
    <row r="1" spans="1:14" ht="18" customHeight="1" x14ac:dyDescent="0.25">
      <c r="A1" s="233" t="s">
        <v>260</v>
      </c>
      <c r="B1" s="233"/>
      <c r="C1" s="233"/>
      <c r="D1" s="233"/>
      <c r="E1" s="233"/>
      <c r="F1" s="233"/>
      <c r="G1" s="233"/>
      <c r="H1" s="233"/>
      <c r="I1" s="233"/>
      <c r="J1" s="233"/>
    </row>
    <row r="2" spans="1:14" ht="18" customHeight="1" x14ac:dyDescent="0.25">
      <c r="A2" s="233" t="s">
        <v>325</v>
      </c>
      <c r="B2" s="233"/>
      <c r="C2" s="233"/>
      <c r="D2" s="233"/>
      <c r="E2" s="233"/>
      <c r="F2" s="233"/>
      <c r="G2" s="233"/>
      <c r="H2" s="233"/>
      <c r="I2" s="233"/>
      <c r="J2" s="233"/>
    </row>
    <row r="3" spans="1:14" ht="18" customHeight="1" x14ac:dyDescent="0.25">
      <c r="A3" s="183"/>
      <c r="B3" s="183"/>
      <c r="C3" s="183"/>
      <c r="D3" s="183"/>
      <c r="E3" s="183"/>
      <c r="F3" s="183"/>
    </row>
    <row r="4" spans="1:14" ht="18" customHeight="1" x14ac:dyDescent="0.25">
      <c r="A4" s="94" t="s">
        <v>263</v>
      </c>
      <c r="C4" s="167"/>
    </row>
    <row r="5" spans="1:14" ht="18" customHeight="1" x14ac:dyDescent="0.25">
      <c r="A5" s="94" t="s">
        <v>30</v>
      </c>
      <c r="C5" s="167"/>
    </row>
    <row r="6" spans="1:14" ht="18" customHeight="1" x14ac:dyDescent="0.25">
      <c r="A6" s="189" t="s">
        <v>324</v>
      </c>
      <c r="C6" s="190"/>
    </row>
    <row r="8" spans="1:14" ht="18" customHeight="1" x14ac:dyDescent="0.25">
      <c r="A8" s="94" t="s">
        <v>124</v>
      </c>
    </row>
    <row r="9" spans="1:14" ht="18" customHeight="1" x14ac:dyDescent="0.25">
      <c r="I9" s="107" t="s">
        <v>209</v>
      </c>
      <c r="J9" s="107"/>
      <c r="K9" s="107"/>
      <c r="L9" s="107"/>
      <c r="M9" s="107"/>
      <c r="N9" s="107"/>
    </row>
    <row r="10" spans="1:14" ht="35.25" customHeight="1" x14ac:dyDescent="0.25">
      <c r="A10" s="192" t="s">
        <v>296</v>
      </c>
      <c r="B10" s="192"/>
      <c r="C10" s="192"/>
      <c r="D10" s="192"/>
      <c r="E10" s="192"/>
      <c r="F10" s="192"/>
      <c r="I10" s="109" t="s">
        <v>210</v>
      </c>
      <c r="J10" s="110" t="s">
        <v>211</v>
      </c>
      <c r="K10" s="110" t="s">
        <v>212</v>
      </c>
      <c r="L10" s="111" t="s">
        <v>213</v>
      </c>
      <c r="M10" s="110" t="s">
        <v>214</v>
      </c>
      <c r="N10" s="112" t="s">
        <v>215</v>
      </c>
    </row>
    <row r="11" spans="1:14" ht="18" customHeight="1" x14ac:dyDescent="0.25">
      <c r="I11" s="113"/>
      <c r="J11" s="114"/>
      <c r="K11" s="114"/>
      <c r="L11" s="114"/>
      <c r="M11" s="115">
        <v>0.6</v>
      </c>
      <c r="N11" s="114"/>
    </row>
    <row r="12" spans="1:14" ht="35.25" customHeight="1" x14ac:dyDescent="0.25">
      <c r="A12" s="30" t="s">
        <v>31</v>
      </c>
      <c r="B12" s="254"/>
      <c r="C12" s="255"/>
      <c r="D12" s="87" t="s">
        <v>32</v>
      </c>
      <c r="E12" s="256" t="s">
        <v>33</v>
      </c>
      <c r="F12" s="256"/>
      <c r="I12" s="108"/>
      <c r="J12" s="108"/>
      <c r="K12" s="108"/>
      <c r="L12" s="108"/>
      <c r="M12" s="108"/>
      <c r="N12" s="108"/>
    </row>
    <row r="13" spans="1:14" ht="36" customHeight="1" x14ac:dyDescent="0.25">
      <c r="A13" s="257" t="s">
        <v>270</v>
      </c>
      <c r="B13" s="258"/>
      <c r="C13" s="258"/>
      <c r="D13" s="258"/>
      <c r="E13" s="258"/>
      <c r="F13" s="258"/>
      <c r="I13" s="116" t="s">
        <v>216</v>
      </c>
      <c r="J13" s="117">
        <f>J14+J24</f>
        <v>11</v>
      </c>
      <c r="K13" s="117">
        <f>K14+K24</f>
        <v>0</v>
      </c>
      <c r="L13" s="117">
        <f>K13/J13</f>
        <v>0</v>
      </c>
      <c r="M13" s="117">
        <f>COUNTIF(M14:M29,"Y")</f>
        <v>0</v>
      </c>
      <c r="N13" s="117">
        <f>COUNTA(M14:M29)</f>
        <v>2</v>
      </c>
    </row>
    <row r="14" spans="1:14" ht="36" customHeight="1" x14ac:dyDescent="0.25">
      <c r="A14" s="92">
        <v>1</v>
      </c>
      <c r="B14" s="249" t="s">
        <v>183</v>
      </c>
      <c r="C14" s="249"/>
      <c r="D14" s="57">
        <f>L14</f>
        <v>0</v>
      </c>
      <c r="E14" s="250" t="str">
        <f>IF(D14&lt;$M$11,"&lt;&lt; Insufficient control features","")</f>
        <v>&lt;&lt; Insufficient control features</v>
      </c>
      <c r="F14" s="250"/>
      <c r="G14" s="52"/>
      <c r="H14" s="85"/>
      <c r="I14" s="118" t="s">
        <v>217</v>
      </c>
      <c r="J14" s="119">
        <f>IF(I21=TRUE,COUNTA(J15:J20),COUNTA(J15:J22))</f>
        <v>7</v>
      </c>
      <c r="K14" s="119">
        <f>IF(I21=TRUE,SUM(K15:K20),SUM(K15:K22))</f>
        <v>0</v>
      </c>
      <c r="L14" s="141">
        <f>ROUNDUP((K14/J14),2)</f>
        <v>0</v>
      </c>
      <c r="M14" s="119" t="str">
        <f>IF(L14&gt;=$M$11,"Y","N")</f>
        <v>N</v>
      </c>
      <c r="N14" s="108"/>
    </row>
    <row r="15" spans="1:14" ht="36" customHeight="1" x14ac:dyDescent="0.25">
      <c r="A15" s="73">
        <v>1.1000000000000001</v>
      </c>
      <c r="B15" s="244" t="s">
        <v>191</v>
      </c>
      <c r="C15" s="244"/>
      <c r="D15" s="165"/>
      <c r="E15" s="245"/>
      <c r="F15" s="245"/>
      <c r="G15" s="52"/>
      <c r="H15" s="86"/>
      <c r="I15" s="73">
        <v>1.1000000000000001</v>
      </c>
      <c r="J15" s="134" t="b">
        <v>0</v>
      </c>
      <c r="K15" s="109">
        <f t="shared" ref="K15:K22" si="0">IF(J15=TRUE,1,0)</f>
        <v>0</v>
      </c>
      <c r="L15" s="113"/>
      <c r="M15" s="113"/>
      <c r="N15" s="108"/>
    </row>
    <row r="16" spans="1:14" ht="35.25" customHeight="1" x14ac:dyDescent="0.25">
      <c r="A16" s="73">
        <v>1.2</v>
      </c>
      <c r="B16" s="244" t="s">
        <v>173</v>
      </c>
      <c r="C16" s="244"/>
      <c r="D16" s="165"/>
      <c r="E16" s="260"/>
      <c r="F16" s="271"/>
      <c r="G16" s="52"/>
      <c r="H16" s="86"/>
      <c r="I16" s="73">
        <v>1.2</v>
      </c>
      <c r="J16" s="134" t="b">
        <v>0</v>
      </c>
      <c r="K16" s="109">
        <f t="shared" si="0"/>
        <v>0</v>
      </c>
      <c r="L16" s="113"/>
      <c r="M16" s="113"/>
      <c r="N16" s="108"/>
    </row>
    <row r="17" spans="1:14" ht="72.75" customHeight="1" x14ac:dyDescent="0.25">
      <c r="A17" s="73">
        <v>1.3</v>
      </c>
      <c r="B17" s="244" t="s">
        <v>297</v>
      </c>
      <c r="C17" s="246"/>
      <c r="D17" s="165"/>
      <c r="E17" s="260"/>
      <c r="F17" s="245"/>
      <c r="G17" s="52"/>
      <c r="H17" s="86"/>
      <c r="I17" s="73">
        <v>1.3</v>
      </c>
      <c r="J17" s="134" t="b">
        <v>0</v>
      </c>
      <c r="K17" s="109">
        <f t="shared" si="0"/>
        <v>0</v>
      </c>
      <c r="L17" s="113"/>
      <c r="M17" s="113"/>
      <c r="N17" s="108"/>
    </row>
    <row r="18" spans="1:14" ht="74.25" customHeight="1" x14ac:dyDescent="0.25">
      <c r="A18" s="73">
        <v>1.4</v>
      </c>
      <c r="B18" s="244" t="s">
        <v>298</v>
      </c>
      <c r="C18" s="246"/>
      <c r="D18" s="165"/>
      <c r="E18" s="275"/>
      <c r="F18" s="276"/>
      <c r="G18" s="52"/>
      <c r="H18" s="86"/>
      <c r="I18" s="73">
        <v>1.4</v>
      </c>
      <c r="J18" s="134" t="b">
        <v>0</v>
      </c>
      <c r="K18" s="109">
        <f t="shared" si="0"/>
        <v>0</v>
      </c>
      <c r="L18" s="113"/>
      <c r="M18" s="113"/>
      <c r="N18" s="108"/>
    </row>
    <row r="19" spans="1:14" ht="72" customHeight="1" x14ac:dyDescent="0.25">
      <c r="A19" s="73">
        <v>1.5</v>
      </c>
      <c r="B19" s="209" t="s">
        <v>271</v>
      </c>
      <c r="C19" s="211"/>
      <c r="D19" s="165"/>
      <c r="E19" s="272"/>
      <c r="F19" s="273"/>
      <c r="G19" s="52"/>
      <c r="H19" s="86"/>
      <c r="I19" s="73">
        <v>1.5</v>
      </c>
      <c r="J19" s="134" t="b">
        <v>0</v>
      </c>
      <c r="K19" s="109">
        <f t="shared" si="0"/>
        <v>0</v>
      </c>
      <c r="L19" s="113"/>
      <c r="M19" s="113"/>
      <c r="N19" s="108"/>
    </row>
    <row r="20" spans="1:14" ht="35.25" customHeight="1" x14ac:dyDescent="0.25">
      <c r="A20" s="73">
        <v>1.6</v>
      </c>
      <c r="B20" s="209" t="s">
        <v>272</v>
      </c>
      <c r="C20" s="211"/>
      <c r="D20" s="165"/>
      <c r="E20" s="274"/>
      <c r="F20" s="274"/>
      <c r="G20" s="52"/>
      <c r="H20" s="86"/>
      <c r="I20" s="73">
        <v>1.6</v>
      </c>
      <c r="J20" s="134" t="b">
        <v>0</v>
      </c>
      <c r="K20" s="109">
        <f t="shared" si="0"/>
        <v>0</v>
      </c>
      <c r="L20" s="113"/>
      <c r="M20" s="113"/>
      <c r="N20" s="108"/>
    </row>
    <row r="21" spans="1:14" ht="18" customHeight="1" x14ac:dyDescent="0.25">
      <c r="A21" s="282">
        <v>1.7</v>
      </c>
      <c r="B21" s="215" t="s">
        <v>299</v>
      </c>
      <c r="C21" s="217"/>
      <c r="D21" s="277"/>
      <c r="E21" s="284"/>
      <c r="F21" s="285"/>
      <c r="G21" s="52"/>
      <c r="H21" s="86"/>
      <c r="I21" s="149" t="b">
        <v>0</v>
      </c>
      <c r="J21" s="150"/>
      <c r="K21" s="109"/>
      <c r="L21" s="113"/>
      <c r="M21" s="113"/>
      <c r="N21" s="151" t="s">
        <v>226</v>
      </c>
    </row>
    <row r="22" spans="1:14" ht="89.25" customHeight="1" x14ac:dyDescent="0.25">
      <c r="A22" s="283"/>
      <c r="B22" s="220"/>
      <c r="C22" s="222"/>
      <c r="D22" s="278"/>
      <c r="E22" s="286"/>
      <c r="F22" s="287"/>
      <c r="G22" s="52"/>
      <c r="H22" s="42"/>
      <c r="I22" s="129">
        <v>1.7</v>
      </c>
      <c r="J22" s="134" t="b">
        <v>0</v>
      </c>
      <c r="K22" s="109">
        <f t="shared" si="0"/>
        <v>0</v>
      </c>
      <c r="L22" s="113"/>
      <c r="M22" s="113"/>
      <c r="N22" s="108"/>
    </row>
    <row r="23" spans="1:14" ht="18" customHeight="1" x14ac:dyDescent="0.25">
      <c r="A23" s="73">
        <v>1.8</v>
      </c>
      <c r="B23" s="280" t="s">
        <v>41</v>
      </c>
      <c r="C23" s="280"/>
      <c r="D23" s="165"/>
      <c r="E23" s="274"/>
      <c r="F23" s="274"/>
      <c r="I23" s="129"/>
      <c r="J23" s="108"/>
      <c r="K23" s="108"/>
      <c r="L23" s="108"/>
      <c r="M23" s="108"/>
      <c r="N23" s="108"/>
    </row>
    <row r="24" spans="1:14" ht="36" customHeight="1" x14ac:dyDescent="0.25">
      <c r="A24" s="92">
        <v>2</v>
      </c>
      <c r="B24" s="249" t="s">
        <v>168</v>
      </c>
      <c r="C24" s="281"/>
      <c r="D24" s="57">
        <f>L24</f>
        <v>0</v>
      </c>
      <c r="E24" s="250" t="str">
        <f>IF(D24&lt;$M$11,"&lt;&lt; Insufficient control features","")</f>
        <v>&lt;&lt; Insufficient control features</v>
      </c>
      <c r="F24" s="250"/>
      <c r="G24" s="84"/>
      <c r="I24" s="118" t="s">
        <v>217</v>
      </c>
      <c r="J24" s="119">
        <f>COUNTA(J25:J28)</f>
        <v>4</v>
      </c>
      <c r="K24" s="119">
        <f>SUM(K25:K28)</f>
        <v>0</v>
      </c>
      <c r="L24" s="141">
        <f>ROUNDUP((K24/J24),2)</f>
        <v>0</v>
      </c>
      <c r="M24" s="119" t="str">
        <f>IF(L24&gt;=$M$11,"Y","N")</f>
        <v>N</v>
      </c>
      <c r="N24" s="108"/>
    </row>
    <row r="25" spans="1:14" ht="92.25" customHeight="1" x14ac:dyDescent="0.25">
      <c r="A25" s="73">
        <v>2.1</v>
      </c>
      <c r="B25" s="244" t="s">
        <v>300</v>
      </c>
      <c r="C25" s="244"/>
      <c r="D25" s="165"/>
      <c r="E25" s="245"/>
      <c r="F25" s="245"/>
      <c r="I25" s="73">
        <v>2.1</v>
      </c>
      <c r="J25" s="122" t="b">
        <v>0</v>
      </c>
      <c r="K25" s="109">
        <f t="shared" ref="K25:K28" si="1">IF(J25=TRUE,1,0)</f>
        <v>0</v>
      </c>
      <c r="L25" s="123"/>
      <c r="M25" s="122"/>
      <c r="N25" s="108"/>
    </row>
    <row r="26" spans="1:14" ht="72.75" customHeight="1" x14ac:dyDescent="0.25">
      <c r="A26" s="73">
        <v>2.2000000000000002</v>
      </c>
      <c r="B26" s="244" t="s">
        <v>306</v>
      </c>
      <c r="C26" s="244"/>
      <c r="D26" s="165"/>
      <c r="E26" s="245"/>
      <c r="F26" s="245"/>
      <c r="I26" s="73">
        <v>2.2000000000000002</v>
      </c>
      <c r="J26" s="134" t="b">
        <v>0</v>
      </c>
      <c r="K26" s="109">
        <f t="shared" si="1"/>
        <v>0</v>
      </c>
      <c r="L26" s="113"/>
      <c r="M26" s="113"/>
      <c r="N26" s="108"/>
    </row>
    <row r="27" spans="1:14" ht="36" customHeight="1" x14ac:dyDescent="0.25">
      <c r="A27" s="73">
        <v>2.2999999999999998</v>
      </c>
      <c r="B27" s="244" t="s">
        <v>273</v>
      </c>
      <c r="C27" s="244"/>
      <c r="D27" s="165"/>
      <c r="E27" s="260"/>
      <c r="F27" s="245"/>
      <c r="I27" s="73">
        <v>2.2999999999999998</v>
      </c>
      <c r="J27" s="134" t="b">
        <v>0</v>
      </c>
      <c r="K27" s="109">
        <f t="shared" si="1"/>
        <v>0</v>
      </c>
      <c r="L27" s="113"/>
      <c r="M27" s="113"/>
      <c r="N27" s="108"/>
    </row>
    <row r="28" spans="1:14" ht="36" customHeight="1" x14ac:dyDescent="0.25">
      <c r="A28" s="73">
        <v>2.4</v>
      </c>
      <c r="B28" s="280" t="s">
        <v>42</v>
      </c>
      <c r="C28" s="280"/>
      <c r="D28" s="165"/>
      <c r="E28" s="245"/>
      <c r="F28" s="245"/>
      <c r="I28" s="73">
        <v>2.4</v>
      </c>
      <c r="J28" s="134" t="b">
        <v>0</v>
      </c>
      <c r="K28" s="109">
        <f t="shared" si="1"/>
        <v>0</v>
      </c>
      <c r="L28" s="113"/>
      <c r="M28" s="113"/>
      <c r="N28" s="108"/>
    </row>
    <row r="29" spans="1:14" ht="18" customHeight="1" x14ac:dyDescent="0.25">
      <c r="A29" s="73">
        <v>2.5</v>
      </c>
      <c r="B29" s="280" t="s">
        <v>41</v>
      </c>
      <c r="C29" s="280"/>
      <c r="D29" s="165"/>
      <c r="E29" s="245"/>
      <c r="F29" s="245"/>
      <c r="I29" s="73"/>
      <c r="J29" s="108"/>
      <c r="K29" s="108"/>
      <c r="L29" s="108"/>
      <c r="M29" s="108"/>
      <c r="N29" s="108"/>
    </row>
    <row r="30" spans="1:14" ht="35.25" customHeight="1" x14ac:dyDescent="0.25">
      <c r="A30" s="257" t="s">
        <v>274</v>
      </c>
      <c r="B30" s="258"/>
      <c r="C30" s="258"/>
      <c r="D30" s="258"/>
      <c r="E30" s="258"/>
      <c r="F30" s="258"/>
      <c r="I30" s="116" t="s">
        <v>216</v>
      </c>
      <c r="J30" s="117">
        <f>J31</f>
        <v>11</v>
      </c>
      <c r="K30" s="117">
        <f>K31</f>
        <v>0</v>
      </c>
      <c r="L30" s="117">
        <f>K30/J30</f>
        <v>0</v>
      </c>
      <c r="M30" s="117">
        <f>COUNTIF(M31:M47,"Y")</f>
        <v>0</v>
      </c>
      <c r="N30" s="117">
        <f>COUNTA(M31:M47)</f>
        <v>1</v>
      </c>
    </row>
    <row r="31" spans="1:14" ht="18" customHeight="1" x14ac:dyDescent="0.25">
      <c r="A31" s="92">
        <v>3</v>
      </c>
      <c r="B31" s="281" t="s">
        <v>47</v>
      </c>
      <c r="C31" s="281"/>
      <c r="D31" s="57">
        <f>L31</f>
        <v>0</v>
      </c>
      <c r="E31" s="250" t="str">
        <f>IF(D31&lt;$M$11,"&lt;&lt; Insufficient control features","")</f>
        <v>&lt;&lt; Insufficient control features</v>
      </c>
      <c r="F31" s="250"/>
      <c r="G31" s="84"/>
      <c r="I31" s="118" t="s">
        <v>217</v>
      </c>
      <c r="J31" s="119">
        <f>COUNTA(J32:J48)</f>
        <v>11</v>
      </c>
      <c r="K31" s="119">
        <f>SUM(K32:K48)</f>
        <v>0</v>
      </c>
      <c r="L31" s="141">
        <f>ROUNDUP((K31/J31),2)</f>
        <v>0</v>
      </c>
      <c r="M31" s="119" t="str">
        <f>IF(L31&gt;=$M$11,"Y","N")</f>
        <v>N</v>
      </c>
      <c r="N31" s="108"/>
    </row>
    <row r="32" spans="1:14" ht="35.25" customHeight="1" x14ac:dyDescent="0.25">
      <c r="A32" s="89">
        <v>3.1</v>
      </c>
      <c r="B32" s="244" t="s">
        <v>125</v>
      </c>
      <c r="C32" s="246"/>
      <c r="D32" s="165"/>
      <c r="E32" s="259"/>
      <c r="F32" s="259"/>
      <c r="I32" s="89">
        <v>3.1</v>
      </c>
      <c r="J32" s="134" t="b">
        <v>0</v>
      </c>
      <c r="K32" s="109">
        <f t="shared" ref="K32:K33" si="2">IF(J32=TRUE,1,0)</f>
        <v>0</v>
      </c>
      <c r="L32" s="113"/>
      <c r="M32" s="113"/>
      <c r="N32" s="108"/>
    </row>
    <row r="33" spans="1:14" ht="52.5" customHeight="1" x14ac:dyDescent="0.25">
      <c r="A33" s="246">
        <v>3.2</v>
      </c>
      <c r="B33" s="244" t="s">
        <v>275</v>
      </c>
      <c r="C33" s="246"/>
      <c r="D33" s="251"/>
      <c r="E33" s="264"/>
      <c r="F33" s="265"/>
      <c r="I33" s="246">
        <v>3.2</v>
      </c>
      <c r="J33" s="134" t="b">
        <v>0</v>
      </c>
      <c r="K33" s="109">
        <f t="shared" si="2"/>
        <v>0</v>
      </c>
      <c r="L33" s="113"/>
      <c r="M33" s="113"/>
      <c r="N33" s="108"/>
    </row>
    <row r="34" spans="1:14" ht="35.25" customHeight="1" x14ac:dyDescent="0.25">
      <c r="A34" s="246"/>
      <c r="B34" s="244" t="s">
        <v>59</v>
      </c>
      <c r="C34" s="246"/>
      <c r="D34" s="252"/>
      <c r="E34" s="264"/>
      <c r="F34" s="265"/>
      <c r="I34" s="246"/>
      <c r="J34" s="134"/>
      <c r="K34" s="109"/>
      <c r="L34" s="113"/>
      <c r="M34" s="113"/>
      <c r="N34" s="108"/>
    </row>
    <row r="35" spans="1:14" ht="18" customHeight="1" x14ac:dyDescent="0.25">
      <c r="A35" s="246"/>
      <c r="B35" s="164"/>
      <c r="C35" s="29" t="s">
        <v>43</v>
      </c>
      <c r="D35" s="252"/>
      <c r="E35" s="264"/>
      <c r="F35" s="265"/>
      <c r="I35" s="246"/>
      <c r="J35" s="134"/>
      <c r="K35" s="109"/>
      <c r="L35" s="113"/>
      <c r="M35" s="113"/>
      <c r="N35" s="108"/>
    </row>
    <row r="36" spans="1:14" ht="18" customHeight="1" x14ac:dyDescent="0.25">
      <c r="A36" s="246"/>
      <c r="B36" s="164"/>
      <c r="C36" s="33" t="s">
        <v>162</v>
      </c>
      <c r="D36" s="253"/>
      <c r="E36" s="266"/>
      <c r="F36" s="267"/>
      <c r="I36" s="246"/>
      <c r="J36" s="134"/>
      <c r="K36" s="109"/>
      <c r="L36" s="113"/>
      <c r="M36" s="113"/>
      <c r="N36" s="108"/>
    </row>
    <row r="37" spans="1:14" ht="18" customHeight="1" x14ac:dyDescent="0.25">
      <c r="A37" s="246">
        <v>3.3</v>
      </c>
      <c r="B37" s="244" t="s">
        <v>134</v>
      </c>
      <c r="C37" s="246"/>
      <c r="D37" s="168"/>
      <c r="E37" s="259"/>
      <c r="F37" s="259"/>
      <c r="I37" s="246">
        <v>3.3</v>
      </c>
      <c r="J37" s="134"/>
      <c r="K37" s="109"/>
      <c r="L37" s="113"/>
      <c r="M37" s="113"/>
      <c r="N37" s="108"/>
    </row>
    <row r="38" spans="1:14" ht="179.25" customHeight="1" x14ac:dyDescent="0.25">
      <c r="A38" s="246"/>
      <c r="B38" s="31" t="s">
        <v>36</v>
      </c>
      <c r="C38" s="33" t="s">
        <v>326</v>
      </c>
      <c r="D38" s="164"/>
      <c r="E38" s="260"/>
      <c r="F38" s="271"/>
      <c r="I38" s="246"/>
      <c r="J38" s="134" t="b">
        <v>0</v>
      </c>
      <c r="K38" s="109">
        <f t="shared" ref="K38:K42" si="3">IF(J38=TRUE,1,0)</f>
        <v>0</v>
      </c>
      <c r="L38" s="113"/>
      <c r="M38" s="113"/>
      <c r="N38" s="108"/>
    </row>
    <row r="39" spans="1:14" ht="54" customHeight="1" x14ac:dyDescent="0.25">
      <c r="A39" s="246"/>
      <c r="B39" s="31" t="s">
        <v>37</v>
      </c>
      <c r="C39" s="33" t="s">
        <v>302</v>
      </c>
      <c r="D39" s="164"/>
      <c r="E39" s="259"/>
      <c r="F39" s="259"/>
      <c r="I39" s="246"/>
      <c r="J39" s="134" t="b">
        <v>0</v>
      </c>
      <c r="K39" s="109">
        <f t="shared" si="3"/>
        <v>0</v>
      </c>
      <c r="L39" s="113"/>
      <c r="M39" s="113"/>
      <c r="N39" s="108"/>
    </row>
    <row r="40" spans="1:14" ht="18" customHeight="1" x14ac:dyDescent="0.25">
      <c r="A40" s="246"/>
      <c r="B40" s="32" t="s">
        <v>35</v>
      </c>
      <c r="C40" s="33" t="s">
        <v>154</v>
      </c>
      <c r="D40" s="164"/>
      <c r="E40" s="259"/>
      <c r="F40" s="259"/>
      <c r="I40" s="246"/>
      <c r="J40" s="134" t="b">
        <v>0</v>
      </c>
      <c r="K40" s="109">
        <f t="shared" si="3"/>
        <v>0</v>
      </c>
      <c r="L40" s="113"/>
      <c r="M40" s="113"/>
      <c r="N40" s="108"/>
    </row>
    <row r="41" spans="1:14" ht="36.75" customHeight="1" x14ac:dyDescent="0.25">
      <c r="A41" s="246"/>
      <c r="B41" s="31" t="s">
        <v>38</v>
      </c>
      <c r="C41" s="33" t="s">
        <v>46</v>
      </c>
      <c r="D41" s="164"/>
      <c r="E41" s="259"/>
      <c r="F41" s="259"/>
      <c r="I41" s="246"/>
      <c r="J41" s="134" t="b">
        <v>0</v>
      </c>
      <c r="K41" s="109">
        <f t="shared" si="3"/>
        <v>0</v>
      </c>
      <c r="L41" s="113"/>
      <c r="M41" s="113"/>
      <c r="N41" s="108"/>
    </row>
    <row r="42" spans="1:14" ht="36.75" customHeight="1" x14ac:dyDescent="0.25">
      <c r="A42" s="246"/>
      <c r="B42" s="31" t="s">
        <v>44</v>
      </c>
      <c r="C42" s="33" t="s">
        <v>155</v>
      </c>
      <c r="D42" s="164"/>
      <c r="E42" s="259"/>
      <c r="F42" s="259"/>
      <c r="I42" s="246"/>
      <c r="J42" s="134" t="b">
        <v>0</v>
      </c>
      <c r="K42" s="109">
        <f t="shared" si="3"/>
        <v>0</v>
      </c>
      <c r="L42" s="113"/>
      <c r="M42" s="113"/>
      <c r="N42" s="108"/>
    </row>
    <row r="43" spans="1:14" ht="35.25" customHeight="1" x14ac:dyDescent="0.25">
      <c r="A43" s="246"/>
      <c r="B43" s="31" t="s">
        <v>45</v>
      </c>
      <c r="C43" s="33" t="s">
        <v>41</v>
      </c>
      <c r="D43" s="169"/>
      <c r="E43" s="259"/>
      <c r="F43" s="259"/>
      <c r="I43" s="246"/>
      <c r="J43" s="134"/>
      <c r="K43" s="109"/>
      <c r="L43" s="113"/>
      <c r="M43" s="113"/>
      <c r="N43" s="108"/>
    </row>
    <row r="44" spans="1:14" ht="70.5" customHeight="1" x14ac:dyDescent="0.25">
      <c r="A44" s="89">
        <v>3.4</v>
      </c>
      <c r="B44" s="244" t="s">
        <v>184</v>
      </c>
      <c r="C44" s="246"/>
      <c r="D44" s="164"/>
      <c r="E44" s="245"/>
      <c r="F44" s="245"/>
      <c r="I44" s="89">
        <v>3.4</v>
      </c>
      <c r="J44" s="134" t="b">
        <v>0</v>
      </c>
      <c r="K44" s="109">
        <f t="shared" ref="K44:K47" si="4">IF(J44=TRUE,1,0)</f>
        <v>0</v>
      </c>
      <c r="L44" s="113"/>
      <c r="M44" s="113"/>
      <c r="N44" s="108"/>
    </row>
    <row r="45" spans="1:14" ht="72.75" customHeight="1" x14ac:dyDescent="0.25">
      <c r="A45" s="89">
        <v>3.5</v>
      </c>
      <c r="B45" s="244" t="s">
        <v>185</v>
      </c>
      <c r="C45" s="246"/>
      <c r="D45" s="164"/>
      <c r="E45" s="245"/>
      <c r="F45" s="245"/>
      <c r="I45" s="89">
        <v>3.5</v>
      </c>
      <c r="J45" s="134" t="b">
        <v>0</v>
      </c>
      <c r="K45" s="109">
        <f t="shared" si="4"/>
        <v>0</v>
      </c>
      <c r="L45" s="113"/>
      <c r="M45" s="113"/>
      <c r="N45" s="108"/>
    </row>
    <row r="46" spans="1:14" ht="45" customHeight="1" x14ac:dyDescent="0.25">
      <c r="A46" s="89">
        <v>3.6</v>
      </c>
      <c r="B46" s="244" t="s">
        <v>303</v>
      </c>
      <c r="C46" s="246"/>
      <c r="D46" s="164"/>
      <c r="E46" s="259"/>
      <c r="F46" s="259"/>
      <c r="I46" s="89">
        <v>3.6</v>
      </c>
      <c r="J46" s="134" t="b">
        <v>0</v>
      </c>
      <c r="K46" s="109">
        <f t="shared" si="4"/>
        <v>0</v>
      </c>
      <c r="L46" s="113"/>
      <c r="M46" s="113"/>
      <c r="N46" s="108"/>
    </row>
    <row r="47" spans="1:14" ht="54" customHeight="1" x14ac:dyDescent="0.25">
      <c r="A47" s="89">
        <v>3.7</v>
      </c>
      <c r="B47" s="244" t="s">
        <v>276</v>
      </c>
      <c r="C47" s="246"/>
      <c r="D47" s="164"/>
      <c r="E47" s="259"/>
      <c r="F47" s="259"/>
      <c r="I47" s="89">
        <v>3.7</v>
      </c>
      <c r="J47" s="134" t="b">
        <v>0</v>
      </c>
      <c r="K47" s="109">
        <f t="shared" si="4"/>
        <v>0</v>
      </c>
      <c r="L47" s="113"/>
      <c r="M47" s="113"/>
      <c r="N47" s="108"/>
    </row>
    <row r="48" spans="1:14" ht="18" customHeight="1" x14ac:dyDescent="0.25">
      <c r="A48" s="89">
        <v>3.8</v>
      </c>
      <c r="B48" s="244" t="s">
        <v>41</v>
      </c>
      <c r="C48" s="244"/>
      <c r="D48" s="164"/>
      <c r="E48" s="270"/>
      <c r="F48" s="270"/>
      <c r="I48" s="89"/>
      <c r="J48" s="134"/>
      <c r="K48" s="109"/>
      <c r="L48" s="113"/>
      <c r="M48" s="113"/>
      <c r="N48" s="108"/>
    </row>
    <row r="49" spans="1:14" ht="54.75" customHeight="1" x14ac:dyDescent="0.25">
      <c r="A49" s="257" t="s">
        <v>277</v>
      </c>
      <c r="B49" s="258"/>
      <c r="C49" s="258"/>
      <c r="D49" s="258"/>
      <c r="E49" s="258"/>
      <c r="F49" s="258"/>
      <c r="I49" s="116" t="s">
        <v>216</v>
      </c>
      <c r="J49" s="117">
        <f>J50</f>
        <v>6</v>
      </c>
      <c r="K49" s="117">
        <f>K50</f>
        <v>0</v>
      </c>
      <c r="L49" s="117">
        <f>K49/J49</f>
        <v>0</v>
      </c>
      <c r="M49" s="117">
        <f>COUNTIF(M50:M57,"Y")</f>
        <v>0</v>
      </c>
      <c r="N49" s="117">
        <f>COUNTA(M50:M57)</f>
        <v>1</v>
      </c>
    </row>
    <row r="50" spans="1:14" ht="35.25" customHeight="1" x14ac:dyDescent="0.25">
      <c r="A50" s="92">
        <v>4</v>
      </c>
      <c r="B50" s="249" t="s">
        <v>149</v>
      </c>
      <c r="C50" s="249"/>
      <c r="D50" s="57">
        <f>L50</f>
        <v>0</v>
      </c>
      <c r="E50" s="250" t="str">
        <f>IF(D50&lt;$M$11,"&lt;&lt; Insufficient control features","")</f>
        <v>&lt;&lt; Insufficient control features</v>
      </c>
      <c r="F50" s="250"/>
      <c r="G50" s="52"/>
      <c r="I50" s="118" t="s">
        <v>217</v>
      </c>
      <c r="J50" s="119">
        <f>COUNTA(J51:J57)</f>
        <v>6</v>
      </c>
      <c r="K50" s="119">
        <f>SUM(K51:K57)</f>
        <v>0</v>
      </c>
      <c r="L50" s="141">
        <f>ROUNDUP((K50/J50),2)</f>
        <v>0</v>
      </c>
      <c r="M50" s="119" t="str">
        <f>IF(L50&gt;=$M$11,"Y","N")</f>
        <v>N</v>
      </c>
      <c r="N50" s="108"/>
    </row>
    <row r="51" spans="1:14" ht="54" customHeight="1" x14ac:dyDescent="0.25">
      <c r="A51" s="89">
        <v>4.0999999999999996</v>
      </c>
      <c r="B51" s="244" t="s">
        <v>192</v>
      </c>
      <c r="C51" s="246"/>
      <c r="D51" s="164"/>
      <c r="E51" s="259"/>
      <c r="F51" s="259"/>
      <c r="I51" s="89">
        <v>4.0999999999999996</v>
      </c>
      <c r="J51" s="134" t="b">
        <v>0</v>
      </c>
      <c r="K51" s="109">
        <f t="shared" ref="K51:K56" si="5">IF(J51=TRUE,1,0)</f>
        <v>0</v>
      </c>
      <c r="L51" s="113"/>
      <c r="M51" s="113"/>
      <c r="N51" s="108"/>
    </row>
    <row r="52" spans="1:14" ht="52.5" customHeight="1" x14ac:dyDescent="0.25">
      <c r="A52" s="89">
        <v>4.2</v>
      </c>
      <c r="B52" s="244" t="s">
        <v>186</v>
      </c>
      <c r="C52" s="246"/>
      <c r="D52" s="164"/>
      <c r="E52" s="259"/>
      <c r="F52" s="259"/>
      <c r="I52" s="89">
        <v>4.2</v>
      </c>
      <c r="J52" s="134" t="b">
        <v>0</v>
      </c>
      <c r="K52" s="109">
        <f t="shared" si="5"/>
        <v>0</v>
      </c>
      <c r="L52" s="113"/>
      <c r="M52" s="113"/>
      <c r="N52" s="108"/>
    </row>
    <row r="53" spans="1:14" ht="53.25" customHeight="1" x14ac:dyDescent="0.25">
      <c r="A53" s="89">
        <v>4.3</v>
      </c>
      <c r="B53" s="244" t="s">
        <v>187</v>
      </c>
      <c r="C53" s="244"/>
      <c r="D53" s="164"/>
      <c r="E53" s="259"/>
      <c r="F53" s="259"/>
      <c r="I53" s="89">
        <v>4.3</v>
      </c>
      <c r="J53" s="134" t="b">
        <v>0</v>
      </c>
      <c r="K53" s="109">
        <f t="shared" si="5"/>
        <v>0</v>
      </c>
      <c r="L53" s="113"/>
      <c r="M53" s="113"/>
      <c r="N53" s="108"/>
    </row>
    <row r="54" spans="1:14" ht="52.5" customHeight="1" x14ac:dyDescent="0.25">
      <c r="A54" s="246">
        <v>4.4000000000000004</v>
      </c>
      <c r="B54" s="31" t="s">
        <v>36</v>
      </c>
      <c r="C54" s="33" t="s">
        <v>170</v>
      </c>
      <c r="D54" s="164"/>
      <c r="E54" s="259"/>
      <c r="F54" s="259"/>
      <c r="I54" s="246">
        <v>4.4000000000000004</v>
      </c>
      <c r="J54" s="134" t="b">
        <v>0</v>
      </c>
      <c r="K54" s="109">
        <f t="shared" si="5"/>
        <v>0</v>
      </c>
      <c r="L54" s="113"/>
      <c r="M54" s="113"/>
      <c r="N54" s="108"/>
    </row>
    <row r="55" spans="1:14" ht="54.75" customHeight="1" x14ac:dyDescent="0.25">
      <c r="A55" s="246"/>
      <c r="B55" s="31" t="s">
        <v>37</v>
      </c>
      <c r="C55" s="33" t="s">
        <v>278</v>
      </c>
      <c r="D55" s="164"/>
      <c r="E55" s="259"/>
      <c r="F55" s="259"/>
      <c r="I55" s="246"/>
      <c r="J55" s="134" t="b">
        <v>0</v>
      </c>
      <c r="K55" s="109">
        <f t="shared" si="5"/>
        <v>0</v>
      </c>
      <c r="L55" s="113"/>
      <c r="M55" s="113"/>
      <c r="N55" s="108"/>
    </row>
    <row r="56" spans="1:14" ht="36" customHeight="1" x14ac:dyDescent="0.25">
      <c r="A56" s="89">
        <v>4.5</v>
      </c>
      <c r="B56" s="244" t="s">
        <v>126</v>
      </c>
      <c r="C56" s="244"/>
      <c r="D56" s="164"/>
      <c r="E56" s="259"/>
      <c r="F56" s="259"/>
      <c r="I56" s="89">
        <v>4.5</v>
      </c>
      <c r="J56" s="134" t="b">
        <v>0</v>
      </c>
      <c r="K56" s="109">
        <f t="shared" si="5"/>
        <v>0</v>
      </c>
      <c r="L56" s="113"/>
      <c r="M56" s="113"/>
      <c r="N56" s="108"/>
    </row>
    <row r="57" spans="1:14" ht="18" customHeight="1" x14ac:dyDescent="0.25">
      <c r="A57" s="89">
        <v>4.5999999999999996</v>
      </c>
      <c r="B57" s="244" t="s">
        <v>41</v>
      </c>
      <c r="C57" s="244"/>
      <c r="D57" s="164"/>
      <c r="E57" s="270"/>
      <c r="F57" s="270"/>
      <c r="I57" s="89"/>
      <c r="J57" s="134"/>
      <c r="K57" s="109"/>
      <c r="L57" s="113"/>
      <c r="M57" s="113"/>
      <c r="N57" s="108"/>
    </row>
    <row r="58" spans="1:14" ht="35.25" customHeight="1" x14ac:dyDescent="0.25">
      <c r="A58" s="257" t="s">
        <v>279</v>
      </c>
      <c r="B58" s="258"/>
      <c r="C58" s="258"/>
      <c r="D58" s="258"/>
      <c r="E58" s="258"/>
      <c r="F58" s="258"/>
      <c r="I58" s="116" t="s">
        <v>216</v>
      </c>
      <c r="J58" s="117">
        <f>J59</f>
        <v>4</v>
      </c>
      <c r="K58" s="117">
        <f>K59</f>
        <v>0</v>
      </c>
      <c r="L58" s="117">
        <f>K58/J58</f>
        <v>0</v>
      </c>
      <c r="M58" s="117">
        <f>COUNTIF(M59:M73,"Y")</f>
        <v>0</v>
      </c>
      <c r="N58" s="117">
        <f>COUNTA(M59:M73)</f>
        <v>1</v>
      </c>
    </row>
    <row r="59" spans="1:14" ht="35.25" customHeight="1" x14ac:dyDescent="0.25">
      <c r="A59" s="92">
        <v>5</v>
      </c>
      <c r="B59" s="249" t="s">
        <v>150</v>
      </c>
      <c r="C59" s="249"/>
      <c r="D59" s="57">
        <f>L59</f>
        <v>0</v>
      </c>
      <c r="E59" s="250" t="str">
        <f>IF(D59&lt;$M$11,"&lt;&lt; Insufficient control features","")</f>
        <v>&lt;&lt; Insufficient control features</v>
      </c>
      <c r="F59" s="250"/>
      <c r="G59" s="52"/>
      <c r="I59" s="118" t="s">
        <v>217</v>
      </c>
      <c r="J59" s="119">
        <f>COUNTA(J60:J73)</f>
        <v>4</v>
      </c>
      <c r="K59" s="119">
        <f>SUM(K60:K73)</f>
        <v>0</v>
      </c>
      <c r="L59" s="120">
        <f>ROUNDUP((K59/J59),2)</f>
        <v>0</v>
      </c>
      <c r="M59" s="119" t="str">
        <f>IF(L59&gt;=$M$11,"Y","N")</f>
        <v>N</v>
      </c>
      <c r="N59" s="108"/>
    </row>
    <row r="60" spans="1:14" ht="70.5" customHeight="1" x14ac:dyDescent="0.25">
      <c r="A60" s="246">
        <v>5.0999999999999996</v>
      </c>
      <c r="B60" s="244" t="s">
        <v>188</v>
      </c>
      <c r="C60" s="246"/>
      <c r="D60" s="279"/>
      <c r="E60" s="262"/>
      <c r="F60" s="263"/>
      <c r="I60" s="246">
        <v>5.0999999999999996</v>
      </c>
      <c r="J60" s="134" t="b">
        <v>0</v>
      </c>
      <c r="K60" s="109">
        <f t="shared" ref="K60" si="6">IF(J60=TRUE,1,0)</f>
        <v>0</v>
      </c>
      <c r="L60" s="113"/>
      <c r="M60" s="113"/>
      <c r="N60" s="108"/>
    </row>
    <row r="61" spans="1:14" ht="18" customHeight="1" x14ac:dyDescent="0.25">
      <c r="A61" s="246"/>
      <c r="B61" s="261" t="s">
        <v>60</v>
      </c>
      <c r="C61" s="246"/>
      <c r="D61" s="279"/>
      <c r="E61" s="264"/>
      <c r="F61" s="265"/>
      <c r="I61" s="246"/>
      <c r="J61" s="113"/>
      <c r="K61" s="109"/>
      <c r="L61" s="113"/>
      <c r="M61" s="113"/>
      <c r="N61" s="108"/>
    </row>
    <row r="62" spans="1:14" ht="18" customHeight="1" x14ac:dyDescent="0.25">
      <c r="A62" s="246"/>
      <c r="B62" s="164"/>
      <c r="C62" s="33" t="s">
        <v>163</v>
      </c>
      <c r="D62" s="279"/>
      <c r="E62" s="264"/>
      <c r="F62" s="265"/>
      <c r="I62" s="246"/>
      <c r="J62" s="113"/>
      <c r="K62" s="109"/>
      <c r="L62" s="113"/>
      <c r="M62" s="113"/>
      <c r="N62" s="108"/>
    </row>
    <row r="63" spans="1:14" ht="18" customHeight="1" x14ac:dyDescent="0.25">
      <c r="A63" s="246"/>
      <c r="B63" s="164"/>
      <c r="C63" s="29" t="s">
        <v>48</v>
      </c>
      <c r="D63" s="279"/>
      <c r="E63" s="264"/>
      <c r="F63" s="265"/>
      <c r="I63" s="246"/>
      <c r="J63" s="113"/>
      <c r="K63" s="109"/>
      <c r="L63" s="113"/>
      <c r="M63" s="113"/>
      <c r="N63" s="108"/>
    </row>
    <row r="64" spans="1:14" ht="18" customHeight="1" x14ac:dyDescent="0.25">
      <c r="A64" s="246"/>
      <c r="B64" s="164"/>
      <c r="C64" s="29" t="s">
        <v>129</v>
      </c>
      <c r="D64" s="279"/>
      <c r="E64" s="264"/>
      <c r="F64" s="265"/>
      <c r="I64" s="246"/>
      <c r="J64" s="113"/>
      <c r="K64" s="109"/>
      <c r="L64" s="113"/>
      <c r="M64" s="113"/>
      <c r="N64" s="108"/>
    </row>
    <row r="65" spans="1:14" ht="36" customHeight="1" x14ac:dyDescent="0.25">
      <c r="A65" s="246"/>
      <c r="B65" s="244" t="s">
        <v>59</v>
      </c>
      <c r="C65" s="246"/>
      <c r="D65" s="279"/>
      <c r="E65" s="264"/>
      <c r="F65" s="265"/>
      <c r="I65" s="246"/>
      <c r="J65" s="113"/>
      <c r="K65" s="109"/>
      <c r="L65" s="113"/>
      <c r="M65" s="113"/>
      <c r="N65" s="108"/>
    </row>
    <row r="66" spans="1:14" ht="18" customHeight="1" x14ac:dyDescent="0.25">
      <c r="A66" s="246"/>
      <c r="B66" s="164"/>
      <c r="C66" s="29" t="s">
        <v>49</v>
      </c>
      <c r="D66" s="279"/>
      <c r="E66" s="264"/>
      <c r="F66" s="265"/>
      <c r="I66" s="246"/>
      <c r="J66" s="113"/>
      <c r="K66" s="109"/>
      <c r="L66" s="113"/>
      <c r="M66" s="113"/>
      <c r="N66" s="108"/>
    </row>
    <row r="67" spans="1:14" ht="18" customHeight="1" x14ac:dyDescent="0.25">
      <c r="A67" s="246"/>
      <c r="B67" s="164"/>
      <c r="C67" s="29" t="s">
        <v>50</v>
      </c>
      <c r="D67" s="279"/>
      <c r="E67" s="264"/>
      <c r="F67" s="265"/>
      <c r="I67" s="246"/>
      <c r="J67" s="113"/>
      <c r="K67" s="109"/>
      <c r="L67" s="113"/>
      <c r="M67" s="113"/>
      <c r="N67" s="108"/>
    </row>
    <row r="68" spans="1:14" ht="18" customHeight="1" x14ac:dyDescent="0.25">
      <c r="A68" s="246"/>
      <c r="B68" s="164"/>
      <c r="C68" s="29" t="s">
        <v>51</v>
      </c>
      <c r="D68" s="279"/>
      <c r="E68" s="264"/>
      <c r="F68" s="265"/>
      <c r="I68" s="246"/>
      <c r="J68" s="113"/>
      <c r="K68" s="109"/>
      <c r="L68" s="113"/>
      <c r="M68" s="113"/>
      <c r="N68" s="108"/>
    </row>
    <row r="69" spans="1:14" ht="18" customHeight="1" x14ac:dyDescent="0.25">
      <c r="A69" s="246"/>
      <c r="B69" s="29"/>
      <c r="C69" s="29" t="s">
        <v>52</v>
      </c>
      <c r="D69" s="279"/>
      <c r="E69" s="266"/>
      <c r="F69" s="267"/>
      <c r="I69" s="246"/>
      <c r="J69" s="113"/>
      <c r="K69" s="109"/>
      <c r="L69" s="113"/>
      <c r="M69" s="113"/>
      <c r="N69" s="108"/>
    </row>
    <row r="70" spans="1:14" ht="36" customHeight="1" x14ac:dyDescent="0.25">
      <c r="A70" s="89">
        <v>5.2</v>
      </c>
      <c r="B70" s="244" t="s">
        <v>189</v>
      </c>
      <c r="C70" s="244"/>
      <c r="D70" s="164"/>
      <c r="E70" s="268"/>
      <c r="F70" s="269"/>
      <c r="I70" s="89">
        <v>5.2</v>
      </c>
      <c r="J70" s="171" t="b">
        <v>0</v>
      </c>
      <c r="K70" s="109">
        <f t="shared" ref="K70" si="7">IF(J70=TRUE,1,0)</f>
        <v>0</v>
      </c>
      <c r="L70" s="113"/>
      <c r="M70" s="113"/>
      <c r="N70" s="108"/>
    </row>
    <row r="71" spans="1:14" ht="36.75" customHeight="1" x14ac:dyDescent="0.25">
      <c r="A71" s="89">
        <v>5.3</v>
      </c>
      <c r="B71" s="244" t="s">
        <v>190</v>
      </c>
      <c r="C71" s="244"/>
      <c r="D71" s="164"/>
      <c r="E71" s="259"/>
      <c r="F71" s="259"/>
      <c r="I71" s="89">
        <v>5.3</v>
      </c>
      <c r="J71" s="134" t="b">
        <v>0</v>
      </c>
      <c r="K71" s="109">
        <f t="shared" ref="K71:K72" si="8">IF(J71=TRUE,1,0)</f>
        <v>0</v>
      </c>
      <c r="L71" s="113"/>
      <c r="M71" s="113"/>
      <c r="N71" s="108"/>
    </row>
    <row r="72" spans="1:14" ht="69.75" customHeight="1" x14ac:dyDescent="0.25">
      <c r="A72" s="89">
        <v>5.4</v>
      </c>
      <c r="B72" s="244" t="s">
        <v>304</v>
      </c>
      <c r="C72" s="246"/>
      <c r="D72" s="164"/>
      <c r="E72" s="259"/>
      <c r="F72" s="259"/>
      <c r="I72" s="89">
        <v>5.4</v>
      </c>
      <c r="J72" s="134" t="b">
        <v>0</v>
      </c>
      <c r="K72" s="109">
        <f t="shared" si="8"/>
        <v>0</v>
      </c>
      <c r="L72" s="113"/>
      <c r="M72" s="113"/>
      <c r="N72" s="108"/>
    </row>
    <row r="73" spans="1:14" ht="18" customHeight="1" x14ac:dyDescent="0.25">
      <c r="A73" s="89">
        <v>5.5</v>
      </c>
      <c r="B73" s="244" t="s">
        <v>41</v>
      </c>
      <c r="C73" s="244"/>
      <c r="D73" s="164"/>
      <c r="E73" s="259"/>
      <c r="F73" s="259"/>
      <c r="I73" s="89"/>
      <c r="J73" s="134"/>
      <c r="K73" s="109"/>
      <c r="L73" s="113"/>
      <c r="M73" s="113"/>
      <c r="N73" s="108"/>
    </row>
    <row r="74" spans="1:14" ht="18" customHeight="1" x14ac:dyDescent="0.25">
      <c r="B74" s="240"/>
      <c r="C74" s="240"/>
      <c r="E74" s="241"/>
      <c r="F74" s="241"/>
      <c r="I74" s="108"/>
      <c r="J74" s="121"/>
      <c r="K74" s="108"/>
      <c r="L74" s="108"/>
      <c r="M74" s="108"/>
      <c r="N74" s="108"/>
    </row>
    <row r="75" spans="1:14" ht="18" customHeight="1" x14ac:dyDescent="0.25">
      <c r="A75" s="34"/>
      <c r="B75" s="242" t="s">
        <v>53</v>
      </c>
      <c r="C75" s="242"/>
      <c r="D75" s="35"/>
      <c r="E75" s="243"/>
      <c r="F75" s="243"/>
      <c r="I75" s="108"/>
      <c r="J75" s="142" t="b">
        <v>0</v>
      </c>
      <c r="K75" s="108" t="s">
        <v>218</v>
      </c>
      <c r="L75" s="108"/>
      <c r="M75" s="108"/>
      <c r="N75" s="108"/>
    </row>
    <row r="76" spans="1:14" ht="18" customHeight="1" x14ac:dyDescent="0.25">
      <c r="B76" s="240"/>
      <c r="C76" s="240"/>
      <c r="E76" s="237"/>
      <c r="F76" s="237"/>
      <c r="I76" s="108"/>
      <c r="N76" s="108"/>
    </row>
    <row r="77" spans="1:14" ht="18" customHeight="1" x14ac:dyDescent="0.25">
      <c r="B77" s="236" t="s">
        <v>61</v>
      </c>
      <c r="C77" s="236"/>
      <c r="D77" s="44" t="s">
        <v>227</v>
      </c>
      <c r="E77" s="237"/>
      <c r="F77" s="237"/>
    </row>
    <row r="78" spans="1:14" ht="18" customHeight="1" x14ac:dyDescent="0.25">
      <c r="B78" s="37" t="s">
        <v>25</v>
      </c>
      <c r="C78" s="38" t="s">
        <v>225</v>
      </c>
      <c r="D78" s="147" t="str">
        <f>IF(COUNTIF(D82:D85,"No")&gt;0,"No","Yes")</f>
        <v>No</v>
      </c>
      <c r="E78" s="237"/>
      <c r="F78" s="237"/>
    </row>
    <row r="79" spans="1:14" ht="18" customHeight="1" x14ac:dyDescent="0.25">
      <c r="B79" s="37" t="s">
        <v>26</v>
      </c>
      <c r="C79" s="38" t="s">
        <v>54</v>
      </c>
      <c r="D79" s="148">
        <f>ROUNDUP(F86/E86,2)</f>
        <v>0</v>
      </c>
    </row>
    <row r="80" spans="1:14" ht="18" customHeight="1" x14ac:dyDescent="0.25">
      <c r="J80" s="143" t="s">
        <v>220</v>
      </c>
      <c r="K80" s="144"/>
      <c r="L80" s="145" t="s">
        <v>221</v>
      </c>
      <c r="M80" s="145"/>
    </row>
    <row r="81" spans="2:13" ht="36.75" customHeight="1" x14ac:dyDescent="0.25">
      <c r="B81" s="36" t="s">
        <v>55</v>
      </c>
      <c r="C81" s="29"/>
      <c r="D81" s="97" t="s">
        <v>228</v>
      </c>
      <c r="E81" s="97" t="s">
        <v>229</v>
      </c>
      <c r="F81" s="97" t="s">
        <v>230</v>
      </c>
      <c r="J81" s="144" t="s">
        <v>56</v>
      </c>
      <c r="K81" s="143" t="s">
        <v>222</v>
      </c>
      <c r="L81" s="145" t="s">
        <v>56</v>
      </c>
      <c r="M81" s="146" t="s">
        <v>222</v>
      </c>
    </row>
    <row r="82" spans="2:13" ht="18" customHeight="1" x14ac:dyDescent="0.25">
      <c r="B82" s="91">
        <v>1</v>
      </c>
      <c r="C82" s="29" t="s">
        <v>164</v>
      </c>
      <c r="D82" s="109" t="str">
        <f>IF(M82=L82,"Yes","No")</f>
        <v>No</v>
      </c>
      <c r="E82" s="109">
        <f>J82</f>
        <v>11</v>
      </c>
      <c r="F82" s="91">
        <f>K82</f>
        <v>0</v>
      </c>
      <c r="J82" s="109">
        <f>J13</f>
        <v>11</v>
      </c>
      <c r="K82" s="109">
        <f>K13</f>
        <v>0</v>
      </c>
      <c r="L82" s="109">
        <f>N13</f>
        <v>2</v>
      </c>
      <c r="M82" s="109">
        <f>M13</f>
        <v>0</v>
      </c>
    </row>
    <row r="83" spans="2:13" ht="18" customHeight="1" x14ac:dyDescent="0.25">
      <c r="B83" s="91">
        <v>2</v>
      </c>
      <c r="C83" s="29" t="s">
        <v>165</v>
      </c>
      <c r="D83" s="109" t="str">
        <f t="shared" ref="D83:D85" si="9">IF(M83=L83,"Yes","No")</f>
        <v>No</v>
      </c>
      <c r="E83" s="109">
        <f t="shared" ref="E83:E85" si="10">J83</f>
        <v>11</v>
      </c>
      <c r="F83" s="91">
        <f>K83</f>
        <v>0</v>
      </c>
      <c r="J83" s="109">
        <f>J30</f>
        <v>11</v>
      </c>
      <c r="K83" s="109">
        <f>K30</f>
        <v>0</v>
      </c>
      <c r="L83" s="109">
        <f>N30</f>
        <v>1</v>
      </c>
      <c r="M83" s="109">
        <f>M30</f>
        <v>0</v>
      </c>
    </row>
    <row r="84" spans="2:13" ht="18" customHeight="1" x14ac:dyDescent="0.25">
      <c r="B84" s="91">
        <v>3</v>
      </c>
      <c r="C84" s="29" t="s">
        <v>57</v>
      </c>
      <c r="D84" s="109" t="str">
        <f t="shared" si="9"/>
        <v>No</v>
      </c>
      <c r="E84" s="109">
        <f t="shared" si="10"/>
        <v>6</v>
      </c>
      <c r="F84" s="91">
        <f>K84</f>
        <v>0</v>
      </c>
      <c r="J84" s="109">
        <f>J49</f>
        <v>6</v>
      </c>
      <c r="K84" s="109">
        <f>K49</f>
        <v>0</v>
      </c>
      <c r="L84" s="109">
        <f>N49</f>
        <v>1</v>
      </c>
      <c r="M84" s="109">
        <f>M49</f>
        <v>0</v>
      </c>
    </row>
    <row r="85" spans="2:13" ht="18" customHeight="1" x14ac:dyDescent="0.25">
      <c r="B85" s="91">
        <v>4</v>
      </c>
      <c r="C85" s="29" t="s">
        <v>58</v>
      </c>
      <c r="D85" s="109" t="str">
        <f t="shared" si="9"/>
        <v>No</v>
      </c>
      <c r="E85" s="109">
        <f t="shared" si="10"/>
        <v>4</v>
      </c>
      <c r="F85" s="91">
        <f>K85</f>
        <v>0</v>
      </c>
      <c r="J85" s="109">
        <f>J58</f>
        <v>4</v>
      </c>
      <c r="K85" s="109">
        <f>K58</f>
        <v>0</v>
      </c>
      <c r="L85" s="109">
        <f>N58</f>
        <v>1</v>
      </c>
      <c r="M85" s="109">
        <f>M58</f>
        <v>0</v>
      </c>
    </row>
    <row r="86" spans="2:13" ht="18" customHeight="1" x14ac:dyDescent="0.25">
      <c r="B86" s="238" t="s">
        <v>56</v>
      </c>
      <c r="C86" s="239"/>
      <c r="D86" s="29"/>
      <c r="E86" s="90">
        <f>SUM(E82:E85)</f>
        <v>32</v>
      </c>
      <c r="F86" s="90">
        <f>SUM(F82:F85)</f>
        <v>0</v>
      </c>
    </row>
  </sheetData>
  <sheetProtection algorithmName="SHA-512" hashValue="6q7xyDrKHOnxGFv+9byetOJ2aKB/t3UQA7Wqk1KHf1GIIB+lNNtlyImNk+V0BAZSgpGw0y0Eann1grzjhrqHkQ==" saltValue="tC8/EyMigDmMw13Qlxh40w==" spinCount="100000" sheet="1" selectLockedCells="1"/>
  <mergeCells count="114">
    <mergeCell ref="A54:A55"/>
    <mergeCell ref="B56:C56"/>
    <mergeCell ref="B18:C18"/>
    <mergeCell ref="B23:C23"/>
    <mergeCell ref="B24:C24"/>
    <mergeCell ref="B25:C25"/>
    <mergeCell ref="E12:F12"/>
    <mergeCell ref="A13:F13"/>
    <mergeCell ref="B27:C27"/>
    <mergeCell ref="E52:F52"/>
    <mergeCell ref="B20:C20"/>
    <mergeCell ref="E20:F20"/>
    <mergeCell ref="E43:F43"/>
    <mergeCell ref="E44:F44"/>
    <mergeCell ref="E45:F45"/>
    <mergeCell ref="E37:F37"/>
    <mergeCell ref="E38:F38"/>
    <mergeCell ref="B50:C50"/>
    <mergeCell ref="B51:C51"/>
    <mergeCell ref="B52:C52"/>
    <mergeCell ref="B53:C53"/>
    <mergeCell ref="B45:C45"/>
    <mergeCell ref="B46:C46"/>
    <mergeCell ref="B47:C47"/>
    <mergeCell ref="A1:J1"/>
    <mergeCell ref="A2:J2"/>
    <mergeCell ref="A10:F10"/>
    <mergeCell ref="B12:C12"/>
    <mergeCell ref="A37:A43"/>
    <mergeCell ref="A49:F49"/>
    <mergeCell ref="D33:D36"/>
    <mergeCell ref="B14:C14"/>
    <mergeCell ref="B15:C15"/>
    <mergeCell ref="B28:C28"/>
    <mergeCell ref="B29:C29"/>
    <mergeCell ref="B31:C31"/>
    <mergeCell ref="B32:C32"/>
    <mergeCell ref="A30:F30"/>
    <mergeCell ref="A33:A36"/>
    <mergeCell ref="A21:A22"/>
    <mergeCell ref="B21:C22"/>
    <mergeCell ref="B37:C37"/>
    <mergeCell ref="E21:F22"/>
    <mergeCell ref="B44:C44"/>
    <mergeCell ref="B33:C33"/>
    <mergeCell ref="B34:C34"/>
    <mergeCell ref="B16:C16"/>
    <mergeCell ref="B17:C17"/>
    <mergeCell ref="B86:C86"/>
    <mergeCell ref="E74:F74"/>
    <mergeCell ref="E75:F75"/>
    <mergeCell ref="E59:F59"/>
    <mergeCell ref="B59:C59"/>
    <mergeCell ref="E54:F54"/>
    <mergeCell ref="E55:F55"/>
    <mergeCell ref="E56:F56"/>
    <mergeCell ref="E57:F57"/>
    <mergeCell ref="E76:F76"/>
    <mergeCell ref="E77:F77"/>
    <mergeCell ref="E78:F78"/>
    <mergeCell ref="E71:F71"/>
    <mergeCell ref="B74:C74"/>
    <mergeCell ref="B75:C75"/>
    <mergeCell ref="B76:C76"/>
    <mergeCell ref="B77:C77"/>
    <mergeCell ref="B70:C70"/>
    <mergeCell ref="B71:C71"/>
    <mergeCell ref="E72:F72"/>
    <mergeCell ref="D60:D69"/>
    <mergeCell ref="B57:C57"/>
    <mergeCell ref="B19:C19"/>
    <mergeCell ref="E41:F41"/>
    <mergeCell ref="E31:F31"/>
    <mergeCell ref="D21:D22"/>
    <mergeCell ref="E39:F39"/>
    <mergeCell ref="E40:F40"/>
    <mergeCell ref="E28:F28"/>
    <mergeCell ref="E29:F29"/>
    <mergeCell ref="B26:C26"/>
    <mergeCell ref="E14:F14"/>
    <mergeCell ref="E15:F15"/>
    <mergeCell ref="E16:F16"/>
    <mergeCell ref="E32:F32"/>
    <mergeCell ref="E33:F36"/>
    <mergeCell ref="E19:F19"/>
    <mergeCell ref="E23:F23"/>
    <mergeCell ref="E24:F24"/>
    <mergeCell ref="E25:F25"/>
    <mergeCell ref="E18:F18"/>
    <mergeCell ref="E17:F17"/>
    <mergeCell ref="I33:I36"/>
    <mergeCell ref="I37:I43"/>
    <mergeCell ref="I54:I55"/>
    <mergeCell ref="I60:I69"/>
    <mergeCell ref="E73:F73"/>
    <mergeCell ref="E47:F47"/>
    <mergeCell ref="E26:F26"/>
    <mergeCell ref="E27:F27"/>
    <mergeCell ref="B60:C60"/>
    <mergeCell ref="B61:C61"/>
    <mergeCell ref="B65:C65"/>
    <mergeCell ref="B72:C72"/>
    <mergeCell ref="E60:F69"/>
    <mergeCell ref="E70:F70"/>
    <mergeCell ref="E46:F46"/>
    <mergeCell ref="E48:F48"/>
    <mergeCell ref="E50:F50"/>
    <mergeCell ref="E51:F51"/>
    <mergeCell ref="E53:F53"/>
    <mergeCell ref="E42:F42"/>
    <mergeCell ref="A58:F58"/>
    <mergeCell ref="A60:A69"/>
    <mergeCell ref="B73:C73"/>
    <mergeCell ref="B48:C48"/>
  </mergeCells>
  <conditionalFormatting sqref="D14">
    <cfRule type="cellIs" dxfId="23" priority="24" operator="equal">
      <formula>0</formula>
    </cfRule>
  </conditionalFormatting>
  <conditionalFormatting sqref="D24">
    <cfRule type="cellIs" dxfId="22" priority="23" operator="equal">
      <formula>0</formula>
    </cfRule>
  </conditionalFormatting>
  <conditionalFormatting sqref="D31">
    <cfRule type="cellIs" dxfId="21" priority="22" operator="equal">
      <formula>0</formula>
    </cfRule>
  </conditionalFormatting>
  <conditionalFormatting sqref="D50">
    <cfRule type="cellIs" dxfId="20" priority="21" operator="equal">
      <formula>0</formula>
    </cfRule>
  </conditionalFormatting>
  <conditionalFormatting sqref="D59">
    <cfRule type="cellIs" dxfId="19" priority="20" operator="equal">
      <formula>0</formula>
    </cfRule>
  </conditionalFormatting>
  <conditionalFormatting sqref="D14 D24 D31 D50 D59">
    <cfRule type="cellIs" dxfId="18" priority="17" operator="lessThan">
      <formula>0.6</formula>
    </cfRule>
  </conditionalFormatting>
  <conditionalFormatting sqref="D24">
    <cfRule type="cellIs" dxfId="17" priority="14" operator="equal">
      <formula>0</formula>
    </cfRule>
  </conditionalFormatting>
  <conditionalFormatting sqref="D31">
    <cfRule type="cellIs" dxfId="16" priority="13" operator="equal">
      <formula>0</formula>
    </cfRule>
  </conditionalFormatting>
  <conditionalFormatting sqref="D31">
    <cfRule type="cellIs" dxfId="15" priority="12" operator="equal">
      <formula>0</formula>
    </cfRule>
  </conditionalFormatting>
  <conditionalFormatting sqref="D50">
    <cfRule type="cellIs" dxfId="14" priority="11" operator="equal">
      <formula>0</formula>
    </cfRule>
  </conditionalFormatting>
  <conditionalFormatting sqref="D50">
    <cfRule type="cellIs" dxfId="13" priority="10" operator="equal">
      <formula>0</formula>
    </cfRule>
  </conditionalFormatting>
  <conditionalFormatting sqref="D59">
    <cfRule type="cellIs" dxfId="12" priority="9" operator="equal">
      <formula>0</formula>
    </cfRule>
  </conditionalFormatting>
  <conditionalFormatting sqref="D59">
    <cfRule type="cellIs" dxfId="11" priority="8" operator="equal">
      <formula>0</formula>
    </cfRule>
  </conditionalFormatting>
  <pageMargins left="0.7" right="0.7" top="0.75" bottom="0.75" header="0.3" footer="0.3"/>
  <pageSetup paperSize="9" scale="75" fitToHeight="0" orientation="landscape" r:id="rId1"/>
  <rowBreaks count="5" manualBreakCount="5">
    <brk id="19" max="16383" man="1"/>
    <brk id="29" max="6" man="1"/>
    <brk id="48" max="6" man="1"/>
    <brk id="57" max="6" man="1"/>
    <brk id="76"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104" r:id="rId4" name="Check Box 56">
              <controlPr defaultSize="0" autoFill="0" autoLine="0" autoPict="0">
                <anchor moveWithCells="1">
                  <from>
                    <xdr:col>3</xdr:col>
                    <xdr:colOff>847725</xdr:colOff>
                    <xdr:row>14</xdr:row>
                    <xdr:rowOff>114300</xdr:rowOff>
                  </from>
                  <to>
                    <xdr:col>3</xdr:col>
                    <xdr:colOff>1781175</xdr:colOff>
                    <xdr:row>14</xdr:row>
                    <xdr:rowOff>333375</xdr:rowOff>
                  </to>
                </anchor>
              </controlPr>
            </control>
          </mc:Choice>
        </mc:AlternateContent>
        <mc:AlternateContent xmlns:mc="http://schemas.openxmlformats.org/markup-compatibility/2006">
          <mc:Choice Requires="x14">
            <control shapeId="2111" r:id="rId5" name="Check Box 63">
              <controlPr defaultSize="0" autoFill="0" autoLine="0" autoPict="0">
                <anchor moveWithCells="1">
                  <from>
                    <xdr:col>3</xdr:col>
                    <xdr:colOff>809625</xdr:colOff>
                    <xdr:row>25</xdr:row>
                    <xdr:rowOff>352425</xdr:rowOff>
                  </from>
                  <to>
                    <xdr:col>3</xdr:col>
                    <xdr:colOff>1743075</xdr:colOff>
                    <xdr:row>25</xdr:row>
                    <xdr:rowOff>561975</xdr:rowOff>
                  </to>
                </anchor>
              </controlPr>
            </control>
          </mc:Choice>
        </mc:AlternateContent>
        <mc:AlternateContent xmlns:mc="http://schemas.openxmlformats.org/markup-compatibility/2006">
          <mc:Choice Requires="x14">
            <control shapeId="2116" r:id="rId6" name="Check Box 68">
              <controlPr defaultSize="0" autoFill="0" autoLine="0" autoPict="0">
                <anchor moveWithCells="1">
                  <from>
                    <xdr:col>1</xdr:col>
                    <xdr:colOff>533400</xdr:colOff>
                    <xdr:row>34</xdr:row>
                    <xdr:rowOff>28575</xdr:rowOff>
                  </from>
                  <to>
                    <xdr:col>2</xdr:col>
                    <xdr:colOff>352425</xdr:colOff>
                    <xdr:row>35</xdr:row>
                    <xdr:rowOff>0</xdr:rowOff>
                  </to>
                </anchor>
              </controlPr>
            </control>
          </mc:Choice>
        </mc:AlternateContent>
        <mc:AlternateContent xmlns:mc="http://schemas.openxmlformats.org/markup-compatibility/2006">
          <mc:Choice Requires="x14">
            <control shapeId="2117" r:id="rId7" name="Check Box 69">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118" r:id="rId8" name="Check Box 70">
              <controlPr defaultSize="0" autoFill="0" autoLine="0" autoPict="0">
                <anchor moveWithCells="1">
                  <from>
                    <xdr:col>3</xdr:col>
                    <xdr:colOff>771525</xdr:colOff>
                    <xdr:row>43</xdr:row>
                    <xdr:rowOff>200025</xdr:rowOff>
                  </from>
                  <to>
                    <xdr:col>3</xdr:col>
                    <xdr:colOff>1704975</xdr:colOff>
                    <xdr:row>43</xdr:row>
                    <xdr:rowOff>409575</xdr:rowOff>
                  </to>
                </anchor>
              </controlPr>
            </control>
          </mc:Choice>
        </mc:AlternateContent>
        <mc:AlternateContent xmlns:mc="http://schemas.openxmlformats.org/markup-compatibility/2006">
          <mc:Choice Requires="x14">
            <control shapeId="2119" r:id="rId9" name="Check Box 71">
              <controlPr defaultSize="0" autoFill="0" autoLine="0" autoPict="0">
                <anchor moveWithCells="1">
                  <from>
                    <xdr:col>3</xdr:col>
                    <xdr:colOff>771525</xdr:colOff>
                    <xdr:row>44</xdr:row>
                    <xdr:rowOff>295275</xdr:rowOff>
                  </from>
                  <to>
                    <xdr:col>3</xdr:col>
                    <xdr:colOff>1704975</xdr:colOff>
                    <xdr:row>44</xdr:row>
                    <xdr:rowOff>495300</xdr:rowOff>
                  </to>
                </anchor>
              </controlPr>
            </control>
          </mc:Choice>
        </mc:AlternateContent>
        <mc:AlternateContent xmlns:mc="http://schemas.openxmlformats.org/markup-compatibility/2006">
          <mc:Choice Requires="x14">
            <control shapeId="2120" r:id="rId10" name="Check Box 72">
              <controlPr defaultSize="0" autoFill="0" autoLine="0" autoPict="0">
                <anchor moveWithCells="1">
                  <from>
                    <xdr:col>3</xdr:col>
                    <xdr:colOff>762000</xdr:colOff>
                    <xdr:row>45</xdr:row>
                    <xdr:rowOff>104775</xdr:rowOff>
                  </from>
                  <to>
                    <xdr:col>3</xdr:col>
                    <xdr:colOff>1685925</xdr:colOff>
                    <xdr:row>45</xdr:row>
                    <xdr:rowOff>304800</xdr:rowOff>
                  </to>
                </anchor>
              </controlPr>
            </control>
          </mc:Choice>
        </mc:AlternateContent>
        <mc:AlternateContent xmlns:mc="http://schemas.openxmlformats.org/markup-compatibility/2006">
          <mc:Choice Requires="x14">
            <control shapeId="2122" r:id="rId11" name="Check Box 74">
              <controlPr defaultSize="0" autoFill="0" autoLine="0" autoPict="0">
                <anchor moveWithCells="1">
                  <from>
                    <xdr:col>3</xdr:col>
                    <xdr:colOff>762000</xdr:colOff>
                    <xdr:row>46</xdr:row>
                    <xdr:rowOff>200025</xdr:rowOff>
                  </from>
                  <to>
                    <xdr:col>3</xdr:col>
                    <xdr:colOff>1685925</xdr:colOff>
                    <xdr:row>46</xdr:row>
                    <xdr:rowOff>409575</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3</xdr:col>
                    <xdr:colOff>771525</xdr:colOff>
                    <xdr:row>50</xdr:row>
                    <xdr:rowOff>180975</xdr:rowOff>
                  </from>
                  <to>
                    <xdr:col>3</xdr:col>
                    <xdr:colOff>1704975</xdr:colOff>
                    <xdr:row>50</xdr:row>
                    <xdr:rowOff>381000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3</xdr:col>
                    <xdr:colOff>762000</xdr:colOff>
                    <xdr:row>51</xdr:row>
                    <xdr:rowOff>161925</xdr:rowOff>
                  </from>
                  <to>
                    <xdr:col>3</xdr:col>
                    <xdr:colOff>1685925</xdr:colOff>
                    <xdr:row>51</xdr:row>
                    <xdr:rowOff>371475</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3</xdr:col>
                    <xdr:colOff>762000</xdr:colOff>
                    <xdr:row>52</xdr:row>
                    <xdr:rowOff>142875</xdr:rowOff>
                  </from>
                  <to>
                    <xdr:col>3</xdr:col>
                    <xdr:colOff>1685925</xdr:colOff>
                    <xdr:row>52</xdr:row>
                    <xdr:rowOff>342900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3</xdr:col>
                    <xdr:colOff>771525</xdr:colOff>
                    <xdr:row>53</xdr:row>
                    <xdr:rowOff>180975</xdr:rowOff>
                  </from>
                  <to>
                    <xdr:col>3</xdr:col>
                    <xdr:colOff>1704975</xdr:colOff>
                    <xdr:row>53</xdr:row>
                    <xdr:rowOff>381000</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3</xdr:col>
                    <xdr:colOff>790575</xdr:colOff>
                    <xdr:row>55</xdr:row>
                    <xdr:rowOff>85725</xdr:rowOff>
                  </from>
                  <to>
                    <xdr:col>3</xdr:col>
                    <xdr:colOff>1704975</xdr:colOff>
                    <xdr:row>55</xdr:row>
                    <xdr:rowOff>295275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3</xdr:col>
                    <xdr:colOff>828675</xdr:colOff>
                    <xdr:row>59</xdr:row>
                    <xdr:rowOff>295275</xdr:rowOff>
                  </from>
                  <to>
                    <xdr:col>3</xdr:col>
                    <xdr:colOff>1743075</xdr:colOff>
                    <xdr:row>59</xdr:row>
                    <xdr:rowOff>495300</xdr:rowOff>
                  </to>
                </anchor>
              </controlPr>
            </control>
          </mc:Choice>
        </mc:AlternateContent>
        <mc:AlternateContent xmlns:mc="http://schemas.openxmlformats.org/markup-compatibility/2006">
          <mc:Choice Requires="x14">
            <control shapeId="2134" r:id="rId18" name="Check Box 86">
              <controlPr defaultSize="0" autoFill="0" autoLine="0" autoPict="0">
                <anchor moveWithCells="1">
                  <from>
                    <xdr:col>3</xdr:col>
                    <xdr:colOff>800100</xdr:colOff>
                    <xdr:row>71</xdr:row>
                    <xdr:rowOff>228600</xdr:rowOff>
                  </from>
                  <to>
                    <xdr:col>3</xdr:col>
                    <xdr:colOff>1724025</xdr:colOff>
                    <xdr:row>71</xdr:row>
                    <xdr:rowOff>447675</xdr:rowOff>
                  </to>
                </anchor>
              </controlPr>
            </control>
          </mc:Choice>
        </mc:AlternateContent>
        <mc:AlternateContent xmlns:mc="http://schemas.openxmlformats.org/markup-compatibility/2006">
          <mc:Choice Requires="x14">
            <control shapeId="2135" r:id="rId19" name="Check Box 87">
              <controlPr defaultSize="0" autoFill="0" autoLine="0" autoPict="0">
                <anchor moveWithCells="1">
                  <from>
                    <xdr:col>1</xdr:col>
                    <xdr:colOff>533400</xdr:colOff>
                    <xdr:row>61</xdr:row>
                    <xdr:rowOff>28575</xdr:rowOff>
                  </from>
                  <to>
                    <xdr:col>2</xdr:col>
                    <xdr:colOff>352425</xdr:colOff>
                    <xdr:row>62</xdr:row>
                    <xdr:rowOff>0</xdr:rowOff>
                  </to>
                </anchor>
              </controlPr>
            </control>
          </mc:Choice>
        </mc:AlternateContent>
        <mc:AlternateContent xmlns:mc="http://schemas.openxmlformats.org/markup-compatibility/2006">
          <mc:Choice Requires="x14">
            <control shapeId="2136" r:id="rId20" name="Check Box 88">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142" r:id="rId21" name="Check Box 94">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143" r:id="rId22" name="Check Box 95">
              <controlPr defaultSize="0" autoFill="0" autoLine="0" autoPict="0">
                <anchor moveWithCells="1">
                  <from>
                    <xdr:col>1</xdr:col>
                    <xdr:colOff>533400</xdr:colOff>
                    <xdr:row>65</xdr:row>
                    <xdr:rowOff>28575</xdr:rowOff>
                  </from>
                  <to>
                    <xdr:col>2</xdr:col>
                    <xdr:colOff>352425</xdr:colOff>
                    <xdr:row>66</xdr:row>
                    <xdr:rowOff>0</xdr:rowOff>
                  </to>
                </anchor>
              </controlPr>
            </control>
          </mc:Choice>
        </mc:AlternateContent>
        <mc:AlternateContent xmlns:mc="http://schemas.openxmlformats.org/markup-compatibility/2006">
          <mc:Choice Requires="x14">
            <control shapeId="2144" r:id="rId23" name="Check Box 96">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145" r:id="rId24" name="Check Box 97">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152" r:id="rId25" name="Check Box 104">
              <controlPr defaultSize="0" autoFill="0" autoLine="0" autoPict="0">
                <anchor moveWithCells="1">
                  <from>
                    <xdr:col>3</xdr:col>
                    <xdr:colOff>523875</xdr:colOff>
                    <xdr:row>21</xdr:row>
                    <xdr:rowOff>466725</xdr:rowOff>
                  </from>
                  <to>
                    <xdr:col>3</xdr:col>
                    <xdr:colOff>1419225</xdr:colOff>
                    <xdr:row>21</xdr:row>
                    <xdr:rowOff>676275</xdr:rowOff>
                  </to>
                </anchor>
              </controlPr>
            </control>
          </mc:Choice>
        </mc:AlternateContent>
        <mc:AlternateContent xmlns:mc="http://schemas.openxmlformats.org/markup-compatibility/2006">
          <mc:Choice Requires="x14">
            <control shapeId="2154" r:id="rId26" name="Check Box 106">
              <controlPr defaultSize="0" autoFill="0" autoLine="0" autoPict="0">
                <anchor moveWithCells="1">
                  <from>
                    <xdr:col>3</xdr:col>
                    <xdr:colOff>828675</xdr:colOff>
                    <xdr:row>37</xdr:row>
                    <xdr:rowOff>904875</xdr:rowOff>
                  </from>
                  <to>
                    <xdr:col>3</xdr:col>
                    <xdr:colOff>1752600</xdr:colOff>
                    <xdr:row>37</xdr:row>
                    <xdr:rowOff>1104900</xdr:rowOff>
                  </to>
                </anchor>
              </controlPr>
            </control>
          </mc:Choice>
        </mc:AlternateContent>
        <mc:AlternateContent xmlns:mc="http://schemas.openxmlformats.org/markup-compatibility/2006">
          <mc:Choice Requires="x14">
            <control shapeId="2155" r:id="rId27" name="Check Box 107">
              <controlPr defaultSize="0" autoFill="0" autoLine="0" autoPict="0">
                <anchor moveWithCells="1">
                  <from>
                    <xdr:col>3</xdr:col>
                    <xdr:colOff>800100</xdr:colOff>
                    <xdr:row>38</xdr:row>
                    <xdr:rowOff>180975</xdr:rowOff>
                  </from>
                  <to>
                    <xdr:col>3</xdr:col>
                    <xdr:colOff>1724025</xdr:colOff>
                    <xdr:row>38</xdr:row>
                    <xdr:rowOff>390525</xdr:rowOff>
                  </to>
                </anchor>
              </controlPr>
            </control>
          </mc:Choice>
        </mc:AlternateContent>
        <mc:AlternateContent xmlns:mc="http://schemas.openxmlformats.org/markup-compatibility/2006">
          <mc:Choice Requires="x14">
            <control shapeId="2157" r:id="rId28" name="Check Box 109">
              <controlPr defaultSize="0" autoFill="0" autoLine="0" autoPict="0">
                <anchor moveWithCells="1">
                  <from>
                    <xdr:col>3</xdr:col>
                    <xdr:colOff>790575</xdr:colOff>
                    <xdr:row>40</xdr:row>
                    <xdr:rowOff>114300</xdr:rowOff>
                  </from>
                  <to>
                    <xdr:col>3</xdr:col>
                    <xdr:colOff>1714500</xdr:colOff>
                    <xdr:row>40</xdr:row>
                    <xdr:rowOff>333375</xdr:rowOff>
                  </to>
                </anchor>
              </controlPr>
            </control>
          </mc:Choice>
        </mc:AlternateContent>
        <mc:AlternateContent xmlns:mc="http://schemas.openxmlformats.org/markup-compatibility/2006">
          <mc:Choice Requires="x14">
            <control shapeId="2158" r:id="rId29" name="Check Box 110">
              <controlPr defaultSize="0" autoFill="0" autoLine="0" autoPict="0">
                <anchor moveWithCells="1">
                  <from>
                    <xdr:col>3</xdr:col>
                    <xdr:colOff>790575</xdr:colOff>
                    <xdr:row>41</xdr:row>
                    <xdr:rowOff>104775</xdr:rowOff>
                  </from>
                  <to>
                    <xdr:col>3</xdr:col>
                    <xdr:colOff>1704975</xdr:colOff>
                    <xdr:row>41</xdr:row>
                    <xdr:rowOff>304800</xdr:rowOff>
                  </to>
                </anchor>
              </controlPr>
            </control>
          </mc:Choice>
        </mc:AlternateContent>
        <mc:AlternateContent xmlns:mc="http://schemas.openxmlformats.org/markup-compatibility/2006">
          <mc:Choice Requires="x14">
            <control shapeId="2159" r:id="rId30" name="Check Box 111">
              <controlPr defaultSize="0" autoFill="0" autoLine="0" autoPict="0">
                <anchor moveWithCells="1">
                  <from>
                    <xdr:col>3</xdr:col>
                    <xdr:colOff>771525</xdr:colOff>
                    <xdr:row>54</xdr:row>
                    <xdr:rowOff>180975</xdr:rowOff>
                  </from>
                  <to>
                    <xdr:col>3</xdr:col>
                    <xdr:colOff>1704975</xdr:colOff>
                    <xdr:row>54</xdr:row>
                    <xdr:rowOff>381000</xdr:rowOff>
                  </to>
                </anchor>
              </controlPr>
            </control>
          </mc:Choice>
        </mc:AlternateContent>
        <mc:AlternateContent xmlns:mc="http://schemas.openxmlformats.org/markup-compatibility/2006">
          <mc:Choice Requires="x14">
            <control shapeId="2161" r:id="rId31" name="Check Box 113">
              <controlPr locked="0" defaultSize="0" autoFill="0" autoLine="0" autoPict="0">
                <anchor moveWithCells="1">
                  <from>
                    <xdr:col>3</xdr:col>
                    <xdr:colOff>809625</xdr:colOff>
                    <xdr:row>73</xdr:row>
                    <xdr:rowOff>219075</xdr:rowOff>
                  </from>
                  <to>
                    <xdr:col>3</xdr:col>
                    <xdr:colOff>1685925</xdr:colOff>
                    <xdr:row>74</xdr:row>
                    <xdr:rowOff>200025</xdr:rowOff>
                  </to>
                </anchor>
              </controlPr>
            </control>
          </mc:Choice>
        </mc:AlternateContent>
        <mc:AlternateContent xmlns:mc="http://schemas.openxmlformats.org/markup-compatibility/2006">
          <mc:Choice Requires="x14">
            <control shapeId="2162" r:id="rId32" name="Check Box 114">
              <controlPr defaultSize="0" autoFill="0" autoLine="0" autoPict="0">
                <anchor moveWithCells="1">
                  <from>
                    <xdr:col>1</xdr:col>
                    <xdr:colOff>533400</xdr:colOff>
                    <xdr:row>34</xdr:row>
                    <xdr:rowOff>28575</xdr:rowOff>
                  </from>
                  <to>
                    <xdr:col>2</xdr:col>
                    <xdr:colOff>352425</xdr:colOff>
                    <xdr:row>35</xdr:row>
                    <xdr:rowOff>0</xdr:rowOff>
                  </to>
                </anchor>
              </controlPr>
            </control>
          </mc:Choice>
        </mc:AlternateContent>
        <mc:AlternateContent xmlns:mc="http://schemas.openxmlformats.org/markup-compatibility/2006">
          <mc:Choice Requires="x14">
            <control shapeId="2163" r:id="rId33" name="Check Box 115">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176" r:id="rId34" name="Check Box 128">
              <controlPr defaultSize="0" autoFill="0" autoLine="0" autoPict="0">
                <anchor moveWithCells="1">
                  <from>
                    <xdr:col>1</xdr:col>
                    <xdr:colOff>533400</xdr:colOff>
                    <xdr:row>61</xdr:row>
                    <xdr:rowOff>28575</xdr:rowOff>
                  </from>
                  <to>
                    <xdr:col>2</xdr:col>
                    <xdr:colOff>352425</xdr:colOff>
                    <xdr:row>62</xdr:row>
                    <xdr:rowOff>0</xdr:rowOff>
                  </to>
                </anchor>
              </controlPr>
            </control>
          </mc:Choice>
        </mc:AlternateContent>
        <mc:AlternateContent xmlns:mc="http://schemas.openxmlformats.org/markup-compatibility/2006">
          <mc:Choice Requires="x14">
            <control shapeId="2177" r:id="rId35" name="Check Box 129">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178" r:id="rId36" name="Check Box 130">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179" r:id="rId37" name="Check Box 131">
              <controlPr defaultSize="0" autoFill="0" autoLine="0" autoPict="0">
                <anchor moveWithCells="1">
                  <from>
                    <xdr:col>1</xdr:col>
                    <xdr:colOff>533400</xdr:colOff>
                    <xdr:row>65</xdr:row>
                    <xdr:rowOff>28575</xdr:rowOff>
                  </from>
                  <to>
                    <xdr:col>2</xdr:col>
                    <xdr:colOff>352425</xdr:colOff>
                    <xdr:row>66</xdr:row>
                    <xdr:rowOff>0</xdr:rowOff>
                  </to>
                </anchor>
              </controlPr>
            </control>
          </mc:Choice>
        </mc:AlternateContent>
        <mc:AlternateContent xmlns:mc="http://schemas.openxmlformats.org/markup-compatibility/2006">
          <mc:Choice Requires="x14">
            <control shapeId="2180" r:id="rId38" name="Check Box 132">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181" r:id="rId39" name="Check Box 133">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185" r:id="rId40" name="Check Box 137">
              <controlPr defaultSize="0" autoFill="0" autoLine="0" autoPict="0">
                <anchor moveWithCells="1">
                  <from>
                    <xdr:col>3</xdr:col>
                    <xdr:colOff>847725</xdr:colOff>
                    <xdr:row>15</xdr:row>
                    <xdr:rowOff>114300</xdr:rowOff>
                  </from>
                  <to>
                    <xdr:col>3</xdr:col>
                    <xdr:colOff>1781175</xdr:colOff>
                    <xdr:row>15</xdr:row>
                    <xdr:rowOff>333375</xdr:rowOff>
                  </to>
                </anchor>
              </controlPr>
            </control>
          </mc:Choice>
        </mc:AlternateContent>
        <mc:AlternateContent xmlns:mc="http://schemas.openxmlformats.org/markup-compatibility/2006">
          <mc:Choice Requires="x14">
            <control shapeId="2186" r:id="rId41" name="Check Box 138">
              <controlPr defaultSize="0" autoFill="0" autoLine="0" autoPict="0">
                <anchor moveWithCells="1">
                  <from>
                    <xdr:col>3</xdr:col>
                    <xdr:colOff>838200</xdr:colOff>
                    <xdr:row>16</xdr:row>
                    <xdr:rowOff>295275</xdr:rowOff>
                  </from>
                  <to>
                    <xdr:col>3</xdr:col>
                    <xdr:colOff>1762125</xdr:colOff>
                    <xdr:row>16</xdr:row>
                    <xdr:rowOff>504825</xdr:rowOff>
                  </to>
                </anchor>
              </controlPr>
            </control>
          </mc:Choice>
        </mc:AlternateContent>
        <mc:AlternateContent xmlns:mc="http://schemas.openxmlformats.org/markup-compatibility/2006">
          <mc:Choice Requires="x14">
            <control shapeId="2187" r:id="rId42" name="Check Box 139">
              <controlPr defaultSize="0" autoFill="0" autoLine="0" autoPict="0">
                <anchor moveWithCells="1">
                  <from>
                    <xdr:col>3</xdr:col>
                    <xdr:colOff>809625</xdr:colOff>
                    <xdr:row>17</xdr:row>
                    <xdr:rowOff>333375</xdr:rowOff>
                  </from>
                  <to>
                    <xdr:col>3</xdr:col>
                    <xdr:colOff>1743075</xdr:colOff>
                    <xdr:row>17</xdr:row>
                    <xdr:rowOff>533400</xdr:rowOff>
                  </to>
                </anchor>
              </controlPr>
            </control>
          </mc:Choice>
        </mc:AlternateContent>
        <mc:AlternateContent xmlns:mc="http://schemas.openxmlformats.org/markup-compatibility/2006">
          <mc:Choice Requires="x14">
            <control shapeId="2188" r:id="rId43" name="Check Box 140">
              <controlPr defaultSize="0" autoFill="0" autoLine="0" autoPict="0">
                <anchor moveWithCells="1">
                  <from>
                    <xdr:col>3</xdr:col>
                    <xdr:colOff>828675</xdr:colOff>
                    <xdr:row>18</xdr:row>
                    <xdr:rowOff>333375</xdr:rowOff>
                  </from>
                  <to>
                    <xdr:col>3</xdr:col>
                    <xdr:colOff>1752600</xdr:colOff>
                    <xdr:row>18</xdr:row>
                    <xdr:rowOff>542925</xdr:rowOff>
                  </to>
                </anchor>
              </controlPr>
            </control>
          </mc:Choice>
        </mc:AlternateContent>
        <mc:AlternateContent xmlns:mc="http://schemas.openxmlformats.org/markup-compatibility/2006">
          <mc:Choice Requires="x14">
            <control shapeId="2189" r:id="rId44" name="Check Box 141">
              <controlPr defaultSize="0" autoFill="0" autoLine="0" autoPict="0">
                <anchor moveWithCells="1">
                  <from>
                    <xdr:col>3</xdr:col>
                    <xdr:colOff>828675</xdr:colOff>
                    <xdr:row>19</xdr:row>
                    <xdr:rowOff>123825</xdr:rowOff>
                  </from>
                  <to>
                    <xdr:col>3</xdr:col>
                    <xdr:colOff>1743075</xdr:colOff>
                    <xdr:row>19</xdr:row>
                    <xdr:rowOff>333375</xdr:rowOff>
                  </to>
                </anchor>
              </controlPr>
            </control>
          </mc:Choice>
        </mc:AlternateContent>
        <mc:AlternateContent xmlns:mc="http://schemas.openxmlformats.org/markup-compatibility/2006">
          <mc:Choice Requires="x14">
            <control shapeId="2190" r:id="rId45" name="Check Box 142">
              <controlPr defaultSize="0" autoFill="0" autoLine="0" autoPict="0">
                <anchor moveWithCells="1">
                  <from>
                    <xdr:col>3</xdr:col>
                    <xdr:colOff>800100</xdr:colOff>
                    <xdr:row>21</xdr:row>
                    <xdr:rowOff>200025</xdr:rowOff>
                  </from>
                  <to>
                    <xdr:col>3</xdr:col>
                    <xdr:colOff>1724025</xdr:colOff>
                    <xdr:row>21</xdr:row>
                    <xdr:rowOff>409575</xdr:rowOff>
                  </to>
                </anchor>
              </controlPr>
            </control>
          </mc:Choice>
        </mc:AlternateContent>
        <mc:AlternateContent xmlns:mc="http://schemas.openxmlformats.org/markup-compatibility/2006">
          <mc:Choice Requires="x14">
            <control shapeId="2191" r:id="rId46" name="Check Box 143">
              <controlPr defaultSize="0" autoFill="0" autoLine="0" autoPict="0">
                <anchor moveWithCells="1">
                  <from>
                    <xdr:col>3</xdr:col>
                    <xdr:colOff>828675</xdr:colOff>
                    <xdr:row>24</xdr:row>
                    <xdr:rowOff>409575</xdr:rowOff>
                  </from>
                  <to>
                    <xdr:col>3</xdr:col>
                    <xdr:colOff>1743075</xdr:colOff>
                    <xdr:row>24</xdr:row>
                    <xdr:rowOff>619125</xdr:rowOff>
                  </to>
                </anchor>
              </controlPr>
            </control>
          </mc:Choice>
        </mc:AlternateContent>
        <mc:AlternateContent xmlns:mc="http://schemas.openxmlformats.org/markup-compatibility/2006">
          <mc:Choice Requires="x14">
            <control shapeId="2192" r:id="rId47" name="Check Box 144">
              <controlPr defaultSize="0" autoFill="0" autoLine="0" autoPict="0">
                <anchor moveWithCells="1">
                  <from>
                    <xdr:col>3</xdr:col>
                    <xdr:colOff>828675</xdr:colOff>
                    <xdr:row>26</xdr:row>
                    <xdr:rowOff>123825</xdr:rowOff>
                  </from>
                  <to>
                    <xdr:col>3</xdr:col>
                    <xdr:colOff>1743075</xdr:colOff>
                    <xdr:row>26</xdr:row>
                    <xdr:rowOff>333375</xdr:rowOff>
                  </to>
                </anchor>
              </controlPr>
            </control>
          </mc:Choice>
        </mc:AlternateContent>
        <mc:AlternateContent xmlns:mc="http://schemas.openxmlformats.org/markup-compatibility/2006">
          <mc:Choice Requires="x14">
            <control shapeId="2193" r:id="rId48" name="Check Box 145">
              <controlPr defaultSize="0" autoFill="0" autoLine="0" autoPict="0">
                <anchor moveWithCells="1">
                  <from>
                    <xdr:col>3</xdr:col>
                    <xdr:colOff>828675</xdr:colOff>
                    <xdr:row>27</xdr:row>
                    <xdr:rowOff>123825</xdr:rowOff>
                  </from>
                  <to>
                    <xdr:col>3</xdr:col>
                    <xdr:colOff>1743075</xdr:colOff>
                    <xdr:row>27</xdr:row>
                    <xdr:rowOff>333375</xdr:rowOff>
                  </to>
                </anchor>
              </controlPr>
            </control>
          </mc:Choice>
        </mc:AlternateContent>
        <mc:AlternateContent xmlns:mc="http://schemas.openxmlformats.org/markup-compatibility/2006">
          <mc:Choice Requires="x14">
            <control shapeId="2194" r:id="rId49" name="Check Box 146">
              <controlPr defaultSize="0" autoFill="0" autoLine="0" autoPict="0">
                <anchor moveWithCells="1">
                  <from>
                    <xdr:col>3</xdr:col>
                    <xdr:colOff>828675</xdr:colOff>
                    <xdr:row>31</xdr:row>
                    <xdr:rowOff>123825</xdr:rowOff>
                  </from>
                  <to>
                    <xdr:col>3</xdr:col>
                    <xdr:colOff>1743075</xdr:colOff>
                    <xdr:row>31</xdr:row>
                    <xdr:rowOff>333375</xdr:rowOff>
                  </to>
                </anchor>
              </controlPr>
            </control>
          </mc:Choice>
        </mc:AlternateContent>
        <mc:AlternateContent xmlns:mc="http://schemas.openxmlformats.org/markup-compatibility/2006">
          <mc:Choice Requires="x14">
            <control shapeId="2195" r:id="rId50" name="Check Box 147">
              <controlPr defaultSize="0" autoFill="0" autoLine="0" autoPict="0">
                <anchor moveWithCells="1">
                  <from>
                    <xdr:col>3</xdr:col>
                    <xdr:colOff>800100</xdr:colOff>
                    <xdr:row>32</xdr:row>
                    <xdr:rowOff>257175</xdr:rowOff>
                  </from>
                  <to>
                    <xdr:col>3</xdr:col>
                    <xdr:colOff>1724025</xdr:colOff>
                    <xdr:row>32</xdr:row>
                    <xdr:rowOff>466725</xdr:rowOff>
                  </to>
                </anchor>
              </controlPr>
            </control>
          </mc:Choice>
        </mc:AlternateContent>
        <mc:AlternateContent xmlns:mc="http://schemas.openxmlformats.org/markup-compatibility/2006">
          <mc:Choice Requires="x14">
            <control shapeId="2196" r:id="rId51" name="Check Box 148">
              <controlPr defaultSize="0" autoFill="0" autoLine="0" autoPict="0">
                <anchor moveWithCells="1">
                  <from>
                    <xdr:col>3</xdr:col>
                    <xdr:colOff>790575</xdr:colOff>
                    <xdr:row>39</xdr:row>
                    <xdr:rowOff>28575</xdr:rowOff>
                  </from>
                  <to>
                    <xdr:col>3</xdr:col>
                    <xdr:colOff>1714500</xdr:colOff>
                    <xdr:row>40</xdr:row>
                    <xdr:rowOff>0</xdr:rowOff>
                  </to>
                </anchor>
              </controlPr>
            </control>
          </mc:Choice>
        </mc:AlternateContent>
        <mc:AlternateContent xmlns:mc="http://schemas.openxmlformats.org/markup-compatibility/2006">
          <mc:Choice Requires="x14">
            <control shapeId="2197" r:id="rId52" name="Check Box 149">
              <controlPr locked="0" defaultSize="0" autoFill="0" autoLine="0" autoPict="0">
                <anchor moveWithCells="1">
                  <from>
                    <xdr:col>3</xdr:col>
                    <xdr:colOff>790575</xdr:colOff>
                    <xdr:row>70</xdr:row>
                    <xdr:rowOff>76200</xdr:rowOff>
                  </from>
                  <to>
                    <xdr:col>3</xdr:col>
                    <xdr:colOff>1714500</xdr:colOff>
                    <xdr:row>70</xdr:row>
                    <xdr:rowOff>295275</xdr:rowOff>
                  </to>
                </anchor>
              </controlPr>
            </control>
          </mc:Choice>
        </mc:AlternateContent>
        <mc:AlternateContent xmlns:mc="http://schemas.openxmlformats.org/markup-compatibility/2006">
          <mc:Choice Requires="x14">
            <control shapeId="2200" r:id="rId53" name="Check Box 152">
              <controlPr locked="0" defaultSize="0" autoFill="0" autoLine="0" autoPict="0">
                <anchor moveWithCells="1">
                  <from>
                    <xdr:col>3</xdr:col>
                    <xdr:colOff>790575</xdr:colOff>
                    <xdr:row>69</xdr:row>
                    <xdr:rowOff>76200</xdr:rowOff>
                  </from>
                  <to>
                    <xdr:col>3</xdr:col>
                    <xdr:colOff>1714500</xdr:colOff>
                    <xdr:row>69</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R57"/>
  <sheetViews>
    <sheetView zoomScale="130" zoomScaleNormal="130" workbookViewId="0">
      <selection activeCell="C7" sqref="C7"/>
    </sheetView>
  </sheetViews>
  <sheetFormatPr defaultRowHeight="15" x14ac:dyDescent="0.25"/>
  <cols>
    <col min="1" max="1" width="9.140625" style="48"/>
    <col min="2" max="2" width="2.85546875" style="48" customWidth="1"/>
    <col min="3" max="3" width="136.85546875" style="48" customWidth="1"/>
  </cols>
  <sheetData>
    <row r="3" spans="1:18" ht="33" customHeight="1" x14ac:dyDescent="0.25">
      <c r="A3" s="48">
        <v>1.3</v>
      </c>
      <c r="C3" s="49" t="s">
        <v>80</v>
      </c>
      <c r="D3" s="50"/>
      <c r="E3" s="50"/>
      <c r="F3" s="50"/>
      <c r="G3" s="50"/>
      <c r="H3" s="50"/>
      <c r="I3" s="50"/>
      <c r="J3" s="50"/>
      <c r="K3" s="50"/>
      <c r="L3" s="50"/>
      <c r="M3" s="50"/>
      <c r="N3" s="50"/>
      <c r="O3" s="50"/>
      <c r="P3" s="50"/>
      <c r="Q3" s="50"/>
      <c r="R3" s="50"/>
    </row>
    <row r="4" spans="1:18" x14ac:dyDescent="0.25">
      <c r="C4" s="49"/>
      <c r="D4" s="50"/>
      <c r="E4" s="50"/>
      <c r="F4" s="50"/>
      <c r="G4" s="50"/>
      <c r="H4" s="50"/>
      <c r="I4" s="50"/>
      <c r="J4" s="50"/>
      <c r="K4" s="50"/>
      <c r="L4" s="50"/>
      <c r="M4" s="50"/>
      <c r="N4" s="50"/>
      <c r="O4" s="50"/>
      <c r="P4" s="50"/>
      <c r="Q4" s="50"/>
      <c r="R4" s="50"/>
    </row>
    <row r="5" spans="1:18" x14ac:dyDescent="0.25">
      <c r="A5" s="48">
        <v>2.2999999999999998</v>
      </c>
      <c r="C5" s="48" t="s">
        <v>81</v>
      </c>
    </row>
    <row r="6" spans="1:18" ht="34.5" customHeight="1" x14ac:dyDescent="0.25">
      <c r="C6" s="49" t="s">
        <v>82</v>
      </c>
    </row>
    <row r="7" spans="1:18" x14ac:dyDescent="0.25">
      <c r="C7" s="48" t="s">
        <v>83</v>
      </c>
    </row>
    <row r="8" spans="1:18" ht="30" x14ac:dyDescent="0.25">
      <c r="C8" s="49" t="s">
        <v>84</v>
      </c>
      <c r="E8" s="50"/>
    </row>
    <row r="10" spans="1:18" x14ac:dyDescent="0.25">
      <c r="A10" s="48">
        <v>2.5</v>
      </c>
      <c r="C10" s="48" t="s">
        <v>85</v>
      </c>
    </row>
    <row r="12" spans="1:18" ht="30" x14ac:dyDescent="0.25">
      <c r="A12" s="48">
        <v>3.2</v>
      </c>
      <c r="C12" s="49" t="s">
        <v>86</v>
      </c>
    </row>
    <row r="13" spans="1:18" ht="32.25" customHeight="1" x14ac:dyDescent="0.25">
      <c r="C13" s="49" t="s">
        <v>87</v>
      </c>
    </row>
    <row r="15" spans="1:18" ht="30" x14ac:dyDescent="0.25">
      <c r="A15" s="48">
        <v>3.3</v>
      </c>
      <c r="C15" s="49" t="s">
        <v>88</v>
      </c>
    </row>
    <row r="16" spans="1:18" x14ac:dyDescent="0.25">
      <c r="C16" s="48" t="s">
        <v>89</v>
      </c>
    </row>
    <row r="17" spans="1:3" ht="30" x14ac:dyDescent="0.25">
      <c r="C17" s="49" t="s">
        <v>90</v>
      </c>
    </row>
    <row r="18" spans="1:3" x14ac:dyDescent="0.25">
      <c r="C18" s="48" t="s">
        <v>91</v>
      </c>
    </row>
    <row r="19" spans="1:3" ht="45" x14ac:dyDescent="0.25">
      <c r="C19" s="49" t="s">
        <v>92</v>
      </c>
    </row>
    <row r="21" spans="1:3" x14ac:dyDescent="0.25">
      <c r="A21" s="48">
        <v>3.4</v>
      </c>
      <c r="C21" s="48" t="s">
        <v>93</v>
      </c>
    </row>
    <row r="22" spans="1:3" ht="30" x14ac:dyDescent="0.25">
      <c r="C22" s="49" t="s">
        <v>94</v>
      </c>
    </row>
    <row r="24" spans="1:3" x14ac:dyDescent="0.25">
      <c r="A24" s="48">
        <v>4.3</v>
      </c>
      <c r="C24" s="49" t="s">
        <v>95</v>
      </c>
    </row>
    <row r="25" spans="1:3" ht="60" x14ac:dyDescent="0.25">
      <c r="C25" s="49" t="s">
        <v>96</v>
      </c>
    </row>
    <row r="26" spans="1:3" ht="30" x14ac:dyDescent="0.25">
      <c r="C26" s="49" t="s">
        <v>97</v>
      </c>
    </row>
    <row r="28" spans="1:3" x14ac:dyDescent="0.25">
      <c r="A28" s="48">
        <v>5.3</v>
      </c>
      <c r="B28" s="48" t="s">
        <v>98</v>
      </c>
      <c r="C28" s="48" t="s">
        <v>99</v>
      </c>
    </row>
    <row r="29" spans="1:3" ht="30" x14ac:dyDescent="0.25">
      <c r="C29" s="49" t="s">
        <v>100</v>
      </c>
    </row>
    <row r="30" spans="1:3" x14ac:dyDescent="0.25">
      <c r="C30" s="48" t="s">
        <v>101</v>
      </c>
    </row>
    <row r="32" spans="1:3" ht="45" x14ac:dyDescent="0.25">
      <c r="A32" s="48">
        <v>5.4</v>
      </c>
      <c r="C32" s="49" t="s">
        <v>102</v>
      </c>
    </row>
    <row r="33" spans="3:3" x14ac:dyDescent="0.25">
      <c r="C33" s="48" t="s">
        <v>103</v>
      </c>
    </row>
    <row r="34" spans="3:3" x14ac:dyDescent="0.25">
      <c r="C34" s="48" t="s">
        <v>104</v>
      </c>
    </row>
    <row r="35" spans="3:3" x14ac:dyDescent="0.25">
      <c r="C35" s="48" t="s">
        <v>105</v>
      </c>
    </row>
    <row r="36" spans="3:3" ht="30" x14ac:dyDescent="0.25">
      <c r="C36" s="49" t="s">
        <v>106</v>
      </c>
    </row>
    <row r="37" spans="3:3" x14ac:dyDescent="0.25">
      <c r="C37" s="48" t="s">
        <v>107</v>
      </c>
    </row>
    <row r="38" spans="3:3" x14ac:dyDescent="0.25">
      <c r="C38" s="48" t="s">
        <v>108</v>
      </c>
    </row>
    <row r="39" spans="3:3" x14ac:dyDescent="0.25">
      <c r="C39" s="48" t="s">
        <v>109</v>
      </c>
    </row>
    <row r="41" spans="3:3" x14ac:dyDescent="0.25">
      <c r="C41" s="48" t="s">
        <v>110</v>
      </c>
    </row>
    <row r="42" spans="3:3" x14ac:dyDescent="0.25">
      <c r="C42" s="48" t="s">
        <v>111</v>
      </c>
    </row>
    <row r="43" spans="3:3" x14ac:dyDescent="0.25">
      <c r="C43" s="48" t="s">
        <v>112</v>
      </c>
    </row>
    <row r="44" spans="3:3" ht="30" x14ac:dyDescent="0.25">
      <c r="C44" s="49" t="s">
        <v>113</v>
      </c>
    </row>
    <row r="45" spans="3:3" x14ac:dyDescent="0.25">
      <c r="C45" s="48" t="s">
        <v>114</v>
      </c>
    </row>
    <row r="46" spans="3:3" x14ac:dyDescent="0.25">
      <c r="C46" s="48" t="s">
        <v>115</v>
      </c>
    </row>
    <row r="47" spans="3:3" x14ac:dyDescent="0.25">
      <c r="C47" s="48" t="s">
        <v>116</v>
      </c>
    </row>
    <row r="49" spans="1:3" ht="54" customHeight="1" x14ac:dyDescent="0.25">
      <c r="A49" s="48">
        <v>5.5</v>
      </c>
      <c r="C49" s="49" t="s">
        <v>117</v>
      </c>
    </row>
    <row r="51" spans="1:3" x14ac:dyDescent="0.25">
      <c r="A51" s="48">
        <v>5.6</v>
      </c>
      <c r="C51" s="48" t="s">
        <v>118</v>
      </c>
    </row>
    <row r="53" spans="1:3" x14ac:dyDescent="0.25">
      <c r="A53" s="48">
        <v>5.8</v>
      </c>
      <c r="C53" s="48" t="s">
        <v>119</v>
      </c>
    </row>
    <row r="55" spans="1:3" x14ac:dyDescent="0.25">
      <c r="A55" s="51">
        <v>5.0999999999999996</v>
      </c>
      <c r="C55" s="48" t="s">
        <v>120</v>
      </c>
    </row>
    <row r="57" spans="1:3" x14ac:dyDescent="0.25">
      <c r="A57" s="48">
        <v>6.5</v>
      </c>
      <c r="B57" s="48" t="s">
        <v>121</v>
      </c>
      <c r="C57" s="48" t="s">
        <v>122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92D050"/>
    <pageSetUpPr fitToPage="1"/>
  </sheetPr>
  <dimension ref="A1:P83"/>
  <sheetViews>
    <sheetView zoomScale="80" zoomScaleNormal="80" workbookViewId="0">
      <selection activeCell="C4" sqref="C4"/>
    </sheetView>
  </sheetViews>
  <sheetFormatPr defaultColWidth="9.42578125" defaultRowHeight="18" customHeight="1" x14ac:dyDescent="0.25"/>
  <cols>
    <col min="1" max="1" width="9.140625" style="100" customWidth="1"/>
    <col min="2" max="2" width="16.5703125" style="1" customWidth="1"/>
    <col min="3" max="3" width="75.5703125" style="1" customWidth="1"/>
    <col min="4" max="4" width="26.42578125" style="1" customWidth="1"/>
    <col min="5" max="5" width="14.42578125" style="1" bestFit="1" customWidth="1"/>
    <col min="6" max="6" width="20.5703125" style="1" customWidth="1"/>
    <col min="7" max="7" width="9.140625" style="52" customWidth="1"/>
    <col min="8" max="9" width="9.42578125" style="1" hidden="1" customWidth="1"/>
    <col min="10" max="10" width="18.5703125" style="1" hidden="1" customWidth="1"/>
    <col min="11" max="11" width="15" style="1" hidden="1" customWidth="1"/>
    <col min="12" max="12" width="9.42578125" style="1" hidden="1" customWidth="1"/>
    <col min="13" max="13" width="13.140625" style="1" hidden="1" customWidth="1"/>
    <col min="14" max="14" width="14.42578125" style="1" hidden="1" customWidth="1"/>
    <col min="15" max="16" width="9.42578125" style="1" hidden="1" customWidth="1"/>
    <col min="17" max="16384" width="9.42578125" style="1"/>
  </cols>
  <sheetData>
    <row r="1" spans="1:14" ht="18" customHeight="1" x14ac:dyDescent="0.25">
      <c r="A1" s="233" t="s">
        <v>260</v>
      </c>
      <c r="B1" s="233"/>
      <c r="C1" s="233"/>
      <c r="D1" s="233"/>
      <c r="E1" s="233"/>
      <c r="F1" s="233"/>
      <c r="G1" s="233"/>
      <c r="H1" s="233"/>
      <c r="I1" s="233"/>
      <c r="J1" s="233"/>
    </row>
    <row r="2" spans="1:14" ht="18" customHeight="1" x14ac:dyDescent="0.25">
      <c r="A2" s="233" t="s">
        <v>325</v>
      </c>
      <c r="B2" s="233"/>
      <c r="C2" s="233"/>
      <c r="D2" s="233"/>
      <c r="E2" s="233"/>
      <c r="F2" s="233"/>
      <c r="G2" s="233"/>
      <c r="H2" s="233"/>
      <c r="I2" s="233"/>
      <c r="J2" s="233"/>
    </row>
    <row r="3" spans="1:14" ht="18" customHeight="1" x14ac:dyDescent="0.25">
      <c r="A3" s="183"/>
      <c r="B3" s="183"/>
      <c r="C3" s="183"/>
      <c r="D3" s="183"/>
      <c r="E3" s="183"/>
      <c r="F3" s="183"/>
    </row>
    <row r="4" spans="1:14" ht="18" customHeight="1" x14ac:dyDescent="0.25">
      <c r="A4" s="105" t="s">
        <v>263</v>
      </c>
      <c r="C4" s="167"/>
    </row>
    <row r="5" spans="1:14" ht="18" customHeight="1" x14ac:dyDescent="0.25">
      <c r="A5" s="105" t="s">
        <v>30</v>
      </c>
      <c r="C5" s="167"/>
    </row>
    <row r="6" spans="1:14" ht="18" customHeight="1" x14ac:dyDescent="0.25">
      <c r="A6" s="189" t="s">
        <v>324</v>
      </c>
      <c r="C6" s="190"/>
    </row>
    <row r="8" spans="1:14" ht="18" customHeight="1" x14ac:dyDescent="0.25">
      <c r="A8" s="105" t="s">
        <v>127</v>
      </c>
    </row>
    <row r="9" spans="1:14" ht="18" customHeight="1" x14ac:dyDescent="0.25">
      <c r="I9" s="107" t="s">
        <v>209</v>
      </c>
      <c r="J9" s="152"/>
      <c r="K9" s="107"/>
      <c r="L9" s="107"/>
      <c r="M9" s="107"/>
      <c r="N9" s="107"/>
    </row>
    <row r="10" spans="1:14" ht="18" customHeight="1" x14ac:dyDescent="0.25">
      <c r="A10" s="192" t="s">
        <v>128</v>
      </c>
      <c r="B10" s="192"/>
      <c r="C10" s="192"/>
      <c r="D10" s="192"/>
      <c r="E10" s="192"/>
      <c r="F10" s="192"/>
      <c r="I10" s="109" t="s">
        <v>210</v>
      </c>
      <c r="J10" s="110" t="s">
        <v>211</v>
      </c>
      <c r="K10" s="110" t="s">
        <v>212</v>
      </c>
      <c r="L10" s="111" t="s">
        <v>213</v>
      </c>
      <c r="M10" s="110" t="s">
        <v>214</v>
      </c>
      <c r="N10" s="112" t="s">
        <v>215</v>
      </c>
    </row>
    <row r="11" spans="1:14" ht="18" customHeight="1" x14ac:dyDescent="0.25">
      <c r="I11" s="113"/>
      <c r="J11" s="114"/>
      <c r="K11" s="114"/>
      <c r="L11" s="114"/>
      <c r="M11" s="115">
        <v>0.6</v>
      </c>
      <c r="N11" s="114"/>
    </row>
    <row r="12" spans="1:14" ht="35.25" customHeight="1" x14ac:dyDescent="0.25">
      <c r="A12" s="30" t="s">
        <v>31</v>
      </c>
      <c r="B12" s="315"/>
      <c r="C12" s="316"/>
      <c r="D12" s="97" t="s">
        <v>32</v>
      </c>
      <c r="E12" s="208" t="s">
        <v>33</v>
      </c>
      <c r="F12" s="208"/>
      <c r="I12" s="108"/>
      <c r="J12" s="108"/>
      <c r="K12" s="108"/>
      <c r="L12" s="108"/>
      <c r="M12" s="108"/>
      <c r="N12" s="108"/>
    </row>
    <row r="13" spans="1:14" ht="18" customHeight="1" x14ac:dyDescent="0.25">
      <c r="A13" s="257" t="s">
        <v>131</v>
      </c>
      <c r="B13" s="258"/>
      <c r="C13" s="258"/>
      <c r="D13" s="258"/>
      <c r="E13" s="258"/>
      <c r="F13" s="258"/>
      <c r="I13" s="116" t="s">
        <v>216</v>
      </c>
      <c r="J13" s="117">
        <f>J14</f>
        <v>19</v>
      </c>
      <c r="K13" s="117">
        <f>K14</f>
        <v>0</v>
      </c>
      <c r="L13" s="117">
        <f>K13/J13</f>
        <v>0</v>
      </c>
      <c r="M13" s="117">
        <f>COUNTIF(M14:M40,"Y")</f>
        <v>0</v>
      </c>
      <c r="N13" s="117">
        <f>COUNTA(M14:M40)</f>
        <v>1</v>
      </c>
    </row>
    <row r="14" spans="1:14" ht="36.75" customHeight="1" x14ac:dyDescent="0.25">
      <c r="A14" s="101">
        <v>1</v>
      </c>
      <c r="B14" s="249" t="s">
        <v>305</v>
      </c>
      <c r="C14" s="249"/>
      <c r="D14" s="40">
        <f>L14</f>
        <v>0</v>
      </c>
      <c r="E14" s="250" t="str">
        <f>IF(D14&lt;$M$11,"&lt;&lt; Insufficient control features","")</f>
        <v>&lt;&lt; Insufficient control features</v>
      </c>
      <c r="F14" s="250"/>
      <c r="I14" s="118" t="s">
        <v>217</v>
      </c>
      <c r="J14" s="119">
        <f>IF(AND(I20=TRUE,I24=TRUE),COUNTA(J15:J19,J22:J23,J26:J40),IF(I20=TRUE,COUNTA(J15:J19,J22:J40),IF(I24=TRUE,COUNTA(J15:J23, J26:J40),COUNTA(J15:J40))))</f>
        <v>19</v>
      </c>
      <c r="K14" s="119">
        <f>IF(AND(I20=TRUE,I24=TRUE),SUM(K15:K19,K22:K23,K26:K40),IF(I20=TRUE,SUM(K15:K19,K22:K40),IF(I24=TRUE,SUM(K15:K23, K26:K40),SUM(K15:K40))))</f>
        <v>0</v>
      </c>
      <c r="L14" s="120">
        <f>ROUNDUP((K14/J14),2)</f>
        <v>0</v>
      </c>
      <c r="M14" s="119" t="str">
        <f>IF(L14&gt;=$M$11,"Y","N")</f>
        <v>N</v>
      </c>
      <c r="N14" s="108"/>
    </row>
    <row r="15" spans="1:14" ht="52.5" customHeight="1" x14ac:dyDescent="0.25">
      <c r="A15" s="288">
        <v>1.1000000000000001</v>
      </c>
      <c r="B15" s="31" t="s">
        <v>36</v>
      </c>
      <c r="C15" s="33" t="s">
        <v>280</v>
      </c>
      <c r="D15" s="164"/>
      <c r="E15" s="300"/>
      <c r="F15" s="300"/>
      <c r="I15" s="113" t="s">
        <v>231</v>
      </c>
      <c r="J15" s="134" t="b">
        <v>0</v>
      </c>
      <c r="K15" s="113">
        <f>IF(J15=TRUE,1,0)</f>
        <v>0</v>
      </c>
      <c r="L15" s="113"/>
      <c r="M15" s="113"/>
      <c r="N15" s="108"/>
    </row>
    <row r="16" spans="1:14" ht="53.25" customHeight="1" x14ac:dyDescent="0.25">
      <c r="A16" s="291"/>
      <c r="B16" s="31" t="s">
        <v>37</v>
      </c>
      <c r="C16" s="33" t="s">
        <v>197</v>
      </c>
      <c r="D16" s="164"/>
      <c r="E16" s="300"/>
      <c r="F16" s="300"/>
      <c r="I16" s="113" t="s">
        <v>232</v>
      </c>
      <c r="J16" s="134" t="b">
        <v>0</v>
      </c>
      <c r="K16" s="113">
        <f t="shared" ref="K16:K25" si="0">IF(J16=TRUE,1,0)</f>
        <v>0</v>
      </c>
      <c r="L16" s="113"/>
      <c r="M16" s="113"/>
      <c r="N16" s="108"/>
    </row>
    <row r="17" spans="1:14" ht="54" customHeight="1" x14ac:dyDescent="0.25">
      <c r="A17" s="288">
        <v>1.2</v>
      </c>
      <c r="B17" s="31" t="s">
        <v>36</v>
      </c>
      <c r="C17" s="33" t="s">
        <v>198</v>
      </c>
      <c r="D17" s="164"/>
      <c r="E17" s="300"/>
      <c r="F17" s="300"/>
      <c r="I17" s="113" t="s">
        <v>233</v>
      </c>
      <c r="J17" s="134" t="b">
        <v>0</v>
      </c>
      <c r="K17" s="113">
        <f t="shared" si="0"/>
        <v>0</v>
      </c>
      <c r="L17" s="113"/>
      <c r="M17" s="113"/>
      <c r="N17" s="108"/>
    </row>
    <row r="18" spans="1:14" ht="18" customHeight="1" x14ac:dyDescent="0.25">
      <c r="A18" s="289"/>
      <c r="B18" s="312" t="s">
        <v>37</v>
      </c>
      <c r="C18" s="29" t="s">
        <v>63</v>
      </c>
      <c r="D18" s="170"/>
      <c r="E18" s="300"/>
      <c r="F18" s="300"/>
      <c r="I18" s="113"/>
      <c r="J18" s="134"/>
      <c r="K18" s="113">
        <f t="shared" si="0"/>
        <v>0</v>
      </c>
      <c r="L18" s="113"/>
      <c r="M18" s="113"/>
      <c r="N18" s="108"/>
    </row>
    <row r="19" spans="1:14" ht="54" customHeight="1" x14ac:dyDescent="0.25">
      <c r="A19" s="289"/>
      <c r="B19" s="313"/>
      <c r="C19" s="33" t="s">
        <v>199</v>
      </c>
      <c r="D19" s="164"/>
      <c r="E19" s="300"/>
      <c r="F19" s="300"/>
      <c r="I19" s="113" t="s">
        <v>234</v>
      </c>
      <c r="J19" s="134" t="b">
        <v>0</v>
      </c>
      <c r="K19" s="113">
        <f t="shared" si="0"/>
        <v>0</v>
      </c>
      <c r="L19" s="113"/>
      <c r="M19" s="113"/>
      <c r="N19" s="108"/>
    </row>
    <row r="20" spans="1:14" ht="51" customHeight="1" x14ac:dyDescent="0.25">
      <c r="A20" s="289"/>
      <c r="B20" s="313"/>
      <c r="C20" s="317" t="s">
        <v>169</v>
      </c>
      <c r="D20" s="251"/>
      <c r="E20" s="294"/>
      <c r="F20" s="295"/>
      <c r="I20" s="171" t="b">
        <v>0</v>
      </c>
      <c r="J20" s="150"/>
      <c r="K20" s="109"/>
      <c r="L20" s="113"/>
      <c r="M20" s="113"/>
      <c r="N20" s="151" t="s">
        <v>226</v>
      </c>
    </row>
    <row r="21" spans="1:14" ht="16.350000000000001" customHeight="1" x14ac:dyDescent="0.25">
      <c r="A21" s="289"/>
      <c r="B21" s="313"/>
      <c r="C21" s="318"/>
      <c r="D21" s="253"/>
      <c r="E21" s="298"/>
      <c r="F21" s="299"/>
      <c r="I21" s="29" t="s">
        <v>235</v>
      </c>
      <c r="J21" s="134" t="b">
        <v>0</v>
      </c>
      <c r="K21" s="113">
        <f t="shared" si="0"/>
        <v>0</v>
      </c>
      <c r="L21" s="113"/>
      <c r="M21" s="113"/>
      <c r="N21" s="108"/>
    </row>
    <row r="22" spans="1:14" ht="36" customHeight="1" x14ac:dyDescent="0.25">
      <c r="A22" s="289"/>
      <c r="B22" s="313"/>
      <c r="C22" s="33" t="s">
        <v>200</v>
      </c>
      <c r="D22" s="164"/>
      <c r="E22" s="300"/>
      <c r="F22" s="300"/>
      <c r="I22" s="113" t="s">
        <v>236</v>
      </c>
      <c r="J22" s="134" t="b">
        <v>0</v>
      </c>
      <c r="K22" s="113">
        <f>IF(J22=TRUE,1,0)</f>
        <v>0</v>
      </c>
      <c r="L22" s="113"/>
      <c r="M22" s="113"/>
      <c r="N22" s="108"/>
    </row>
    <row r="23" spans="1:14" ht="50.1" customHeight="1" x14ac:dyDescent="0.25">
      <c r="A23" s="289"/>
      <c r="B23" s="313"/>
      <c r="C23" s="33" t="s">
        <v>171</v>
      </c>
      <c r="D23" s="164"/>
      <c r="E23" s="300"/>
      <c r="F23" s="300"/>
      <c r="I23" s="113" t="s">
        <v>237</v>
      </c>
      <c r="J23" s="134" t="b">
        <v>0</v>
      </c>
      <c r="K23" s="113">
        <f t="shared" si="0"/>
        <v>0</v>
      </c>
      <c r="L23" s="113"/>
      <c r="M23" s="113"/>
      <c r="N23" s="108"/>
    </row>
    <row r="24" spans="1:14" ht="55.35" customHeight="1" x14ac:dyDescent="0.25">
      <c r="A24" s="289"/>
      <c r="B24" s="313"/>
      <c r="C24" s="317" t="s">
        <v>172</v>
      </c>
      <c r="D24" s="251"/>
      <c r="E24" s="294"/>
      <c r="F24" s="295"/>
      <c r="I24" s="171" t="b">
        <v>0</v>
      </c>
      <c r="J24" s="150"/>
      <c r="K24" s="109"/>
      <c r="L24" s="113"/>
      <c r="M24" s="113"/>
      <c r="N24" s="151" t="s">
        <v>226</v>
      </c>
    </row>
    <row r="25" spans="1:14" ht="16.7" customHeight="1" x14ac:dyDescent="0.25">
      <c r="A25" s="289"/>
      <c r="B25" s="313"/>
      <c r="C25" s="318"/>
      <c r="D25" s="253"/>
      <c r="E25" s="298"/>
      <c r="F25" s="299"/>
      <c r="I25" s="113" t="s">
        <v>248</v>
      </c>
      <c r="J25" s="134" t="b">
        <v>0</v>
      </c>
      <c r="K25" s="113">
        <f t="shared" si="0"/>
        <v>0</v>
      </c>
      <c r="L25" s="113"/>
      <c r="M25" s="113"/>
      <c r="N25" s="108"/>
    </row>
    <row r="26" spans="1:14" ht="36" customHeight="1" x14ac:dyDescent="0.25">
      <c r="A26" s="289"/>
      <c r="B26" s="314"/>
      <c r="C26" s="33" t="s">
        <v>166</v>
      </c>
      <c r="D26" s="164"/>
      <c r="E26" s="300"/>
      <c r="F26" s="300"/>
      <c r="I26" s="113"/>
      <c r="J26" s="134"/>
      <c r="K26" s="113"/>
      <c r="L26" s="113"/>
      <c r="M26" s="113"/>
      <c r="N26" s="108"/>
    </row>
    <row r="27" spans="1:14" ht="18" customHeight="1" x14ac:dyDescent="0.25">
      <c r="A27" s="289"/>
      <c r="B27" s="309" t="s">
        <v>35</v>
      </c>
      <c r="C27" s="29" t="s">
        <v>64</v>
      </c>
      <c r="D27" s="164"/>
      <c r="E27" s="300"/>
      <c r="F27" s="300"/>
      <c r="I27" s="113"/>
      <c r="J27" s="134"/>
      <c r="K27" s="113"/>
      <c r="L27" s="113"/>
      <c r="M27" s="113"/>
      <c r="N27" s="108"/>
    </row>
    <row r="28" spans="1:14" ht="72" customHeight="1" x14ac:dyDescent="0.25">
      <c r="A28" s="289"/>
      <c r="B28" s="310"/>
      <c r="C28" s="33" t="s">
        <v>193</v>
      </c>
      <c r="D28" s="164"/>
      <c r="E28" s="300"/>
      <c r="F28" s="300"/>
      <c r="I28" s="113" t="s">
        <v>238</v>
      </c>
      <c r="J28" s="134" t="b">
        <v>0</v>
      </c>
      <c r="K28" s="113">
        <f t="shared" ref="K28:K30" si="1">IF(J28=TRUE,1,0)</f>
        <v>0</v>
      </c>
      <c r="L28" s="113"/>
      <c r="M28" s="113"/>
      <c r="N28" s="108"/>
    </row>
    <row r="29" spans="1:14" ht="35.25" customHeight="1" x14ac:dyDescent="0.25">
      <c r="A29" s="289"/>
      <c r="B29" s="310"/>
      <c r="C29" s="33" t="s">
        <v>281</v>
      </c>
      <c r="D29" s="164"/>
      <c r="E29" s="300"/>
      <c r="F29" s="300"/>
      <c r="I29" s="113" t="s">
        <v>239</v>
      </c>
      <c r="J29" s="134" t="b">
        <v>0</v>
      </c>
      <c r="K29" s="113">
        <f t="shared" si="1"/>
        <v>0</v>
      </c>
      <c r="L29" s="113"/>
      <c r="M29" s="113"/>
      <c r="N29" s="108"/>
    </row>
    <row r="30" spans="1:14" ht="72" customHeight="1" x14ac:dyDescent="0.25">
      <c r="A30" s="289"/>
      <c r="B30" s="310"/>
      <c r="C30" s="33" t="s">
        <v>308</v>
      </c>
      <c r="D30" s="164"/>
      <c r="E30" s="300"/>
      <c r="F30" s="300"/>
      <c r="I30" s="113" t="s">
        <v>240</v>
      </c>
      <c r="J30" s="134" t="b">
        <v>0</v>
      </c>
      <c r="K30" s="113">
        <f t="shared" si="1"/>
        <v>0</v>
      </c>
      <c r="L30" s="113"/>
      <c r="M30" s="113"/>
      <c r="N30" s="108"/>
    </row>
    <row r="31" spans="1:14" ht="35.25" customHeight="1" x14ac:dyDescent="0.25">
      <c r="A31" s="291"/>
      <c r="B31" s="311"/>
      <c r="C31" s="33" t="s">
        <v>201</v>
      </c>
      <c r="D31" s="164"/>
      <c r="E31" s="300"/>
      <c r="F31" s="300"/>
      <c r="I31" s="113"/>
      <c r="J31" s="134"/>
      <c r="K31" s="113"/>
      <c r="L31" s="113"/>
      <c r="M31" s="113"/>
      <c r="N31" s="108"/>
    </row>
    <row r="32" spans="1:14" ht="36" customHeight="1" x14ac:dyDescent="0.25">
      <c r="A32" s="288">
        <v>1.3</v>
      </c>
      <c r="B32" s="209" t="s">
        <v>202</v>
      </c>
      <c r="C32" s="211"/>
      <c r="D32" s="164"/>
      <c r="E32" s="300"/>
      <c r="F32" s="300"/>
      <c r="I32" s="113"/>
      <c r="J32" s="134"/>
      <c r="K32" s="113"/>
      <c r="L32" s="113"/>
      <c r="M32" s="113"/>
      <c r="N32" s="108"/>
    </row>
    <row r="33" spans="1:14" ht="36" customHeight="1" x14ac:dyDescent="0.25">
      <c r="A33" s="289"/>
      <c r="B33" s="31" t="s">
        <v>36</v>
      </c>
      <c r="C33" s="33" t="s">
        <v>307</v>
      </c>
      <c r="D33" s="164"/>
      <c r="E33" s="300"/>
      <c r="F33" s="300"/>
      <c r="I33" s="113" t="s">
        <v>241</v>
      </c>
      <c r="J33" s="134" t="b">
        <v>0</v>
      </c>
      <c r="K33" s="113">
        <f t="shared" ref="K33:K40" si="2">IF(J33=TRUE,1,0)</f>
        <v>0</v>
      </c>
      <c r="L33" s="113"/>
      <c r="M33" s="113"/>
      <c r="N33" s="108"/>
    </row>
    <row r="34" spans="1:14" ht="54" customHeight="1" x14ac:dyDescent="0.25">
      <c r="A34" s="289"/>
      <c r="B34" s="103" t="s">
        <v>37</v>
      </c>
      <c r="C34" s="33" t="s">
        <v>203</v>
      </c>
      <c r="D34" s="164"/>
      <c r="E34" s="300"/>
      <c r="F34" s="300"/>
      <c r="I34" s="113" t="s">
        <v>242</v>
      </c>
      <c r="J34" s="134" t="b">
        <v>0</v>
      </c>
      <c r="K34" s="113">
        <f t="shared" si="2"/>
        <v>0</v>
      </c>
      <c r="L34" s="113"/>
      <c r="M34" s="113"/>
      <c r="N34" s="108"/>
    </row>
    <row r="35" spans="1:14" ht="50.45" customHeight="1" x14ac:dyDescent="0.25">
      <c r="A35" s="289"/>
      <c r="B35" s="32" t="s">
        <v>35</v>
      </c>
      <c r="C35" s="33" t="s">
        <v>130</v>
      </c>
      <c r="D35" s="164"/>
      <c r="E35" s="300"/>
      <c r="F35" s="300"/>
      <c r="I35" s="113" t="s">
        <v>243</v>
      </c>
      <c r="J35" s="134" t="b">
        <v>0</v>
      </c>
      <c r="K35" s="113">
        <f t="shared" si="2"/>
        <v>0</v>
      </c>
      <c r="L35" s="113"/>
      <c r="M35" s="113"/>
      <c r="N35" s="108"/>
    </row>
    <row r="36" spans="1:14" ht="72" customHeight="1" x14ac:dyDescent="0.25">
      <c r="A36" s="289"/>
      <c r="B36" s="31" t="s">
        <v>38</v>
      </c>
      <c r="C36" s="33" t="s">
        <v>194</v>
      </c>
      <c r="D36" s="164"/>
      <c r="E36" s="300"/>
      <c r="F36" s="300"/>
      <c r="I36" s="113" t="s">
        <v>244</v>
      </c>
      <c r="J36" s="134" t="b">
        <v>0</v>
      </c>
      <c r="K36" s="113">
        <f t="shared" si="2"/>
        <v>0</v>
      </c>
      <c r="L36" s="113"/>
      <c r="M36" s="113"/>
      <c r="N36" s="108"/>
    </row>
    <row r="37" spans="1:14" ht="55.5" customHeight="1" x14ac:dyDescent="0.25">
      <c r="A37" s="289"/>
      <c r="B37" s="31" t="s">
        <v>44</v>
      </c>
      <c r="C37" s="33" t="s">
        <v>133</v>
      </c>
      <c r="D37" s="164"/>
      <c r="E37" s="300"/>
      <c r="F37" s="300"/>
      <c r="I37" s="153" t="s">
        <v>245</v>
      </c>
      <c r="J37" s="134" t="b">
        <v>0</v>
      </c>
      <c r="K37" s="113">
        <f t="shared" si="2"/>
        <v>0</v>
      </c>
      <c r="L37" s="113"/>
      <c r="M37" s="113"/>
      <c r="N37" s="108"/>
    </row>
    <row r="38" spans="1:14" ht="53.25" customHeight="1" x14ac:dyDescent="0.25">
      <c r="A38" s="291"/>
      <c r="B38" s="31" t="s">
        <v>65</v>
      </c>
      <c r="C38" s="33" t="s">
        <v>204</v>
      </c>
      <c r="D38" s="164"/>
      <c r="E38" s="300"/>
      <c r="F38" s="300"/>
      <c r="I38" s="113" t="s">
        <v>246</v>
      </c>
      <c r="J38" s="134" t="b">
        <v>0</v>
      </c>
      <c r="K38" s="113">
        <f t="shared" si="2"/>
        <v>0</v>
      </c>
      <c r="L38" s="113"/>
      <c r="M38" s="113"/>
      <c r="N38" s="108"/>
    </row>
    <row r="39" spans="1:14" ht="35.25" customHeight="1" x14ac:dyDescent="0.25">
      <c r="A39" s="98">
        <v>1.4</v>
      </c>
      <c r="B39" s="244" t="s">
        <v>205</v>
      </c>
      <c r="C39" s="244"/>
      <c r="D39" s="164"/>
      <c r="E39" s="300"/>
      <c r="F39" s="300"/>
      <c r="I39" s="129">
        <v>1.4</v>
      </c>
      <c r="J39" s="134" t="b">
        <v>0</v>
      </c>
      <c r="K39" s="113">
        <f t="shared" si="2"/>
        <v>0</v>
      </c>
      <c r="L39" s="113"/>
      <c r="M39" s="113"/>
      <c r="N39" s="108"/>
    </row>
    <row r="40" spans="1:14" ht="36" customHeight="1" x14ac:dyDescent="0.25">
      <c r="A40" s="98">
        <v>1.5</v>
      </c>
      <c r="B40" s="244" t="s">
        <v>206</v>
      </c>
      <c r="C40" s="246"/>
      <c r="D40" s="164"/>
      <c r="E40" s="300"/>
      <c r="F40" s="300"/>
      <c r="I40" s="129">
        <v>1.5</v>
      </c>
      <c r="J40" s="134" t="b">
        <v>0</v>
      </c>
      <c r="K40" s="113">
        <f t="shared" si="2"/>
        <v>0</v>
      </c>
      <c r="L40" s="113"/>
      <c r="M40" s="113"/>
      <c r="N40" s="108"/>
    </row>
    <row r="41" spans="1:14" ht="18" customHeight="1" x14ac:dyDescent="0.25">
      <c r="A41" s="98">
        <v>1.6</v>
      </c>
      <c r="B41" s="246" t="s">
        <v>41</v>
      </c>
      <c r="C41" s="246"/>
      <c r="D41" s="164"/>
      <c r="E41" s="300"/>
      <c r="F41" s="300"/>
      <c r="J41" s="134"/>
      <c r="K41" s="113"/>
      <c r="L41" s="113"/>
      <c r="M41" s="113"/>
      <c r="N41" s="108"/>
    </row>
    <row r="42" spans="1:14" ht="18" customHeight="1" x14ac:dyDescent="0.25">
      <c r="A42" s="257" t="s">
        <v>68</v>
      </c>
      <c r="B42" s="258"/>
      <c r="C42" s="258"/>
      <c r="D42" s="258"/>
      <c r="E42" s="258"/>
      <c r="F42" s="258"/>
      <c r="I42" s="116" t="s">
        <v>216</v>
      </c>
      <c r="J42" s="117">
        <f>J43</f>
        <v>3</v>
      </c>
      <c r="K42" s="117">
        <f>K43</f>
        <v>0</v>
      </c>
      <c r="L42" s="117">
        <f>K42/J42</f>
        <v>0</v>
      </c>
      <c r="M42" s="117">
        <f>COUNTIF(M43:M46,"Y")</f>
        <v>0</v>
      </c>
      <c r="N42" s="154">
        <f>COUNTA(M43:M46)</f>
        <v>1</v>
      </c>
    </row>
    <row r="43" spans="1:14" ht="35.25" customHeight="1" x14ac:dyDescent="0.25">
      <c r="A43" s="101">
        <v>2</v>
      </c>
      <c r="B43" s="249" t="s">
        <v>318</v>
      </c>
      <c r="C43" s="249"/>
      <c r="D43" s="40">
        <f>L43</f>
        <v>0</v>
      </c>
      <c r="E43" s="250" t="str">
        <f>IF(D43&lt;$M$11,"&lt;&lt; Insufficient control features","")</f>
        <v>&lt;&lt; Insufficient control features</v>
      </c>
      <c r="F43" s="250"/>
      <c r="I43" s="118" t="s">
        <v>217</v>
      </c>
      <c r="J43" s="119">
        <f>COUNTA(J44:J46)</f>
        <v>3</v>
      </c>
      <c r="K43" s="119">
        <f>SUM(K44:K46)</f>
        <v>0</v>
      </c>
      <c r="L43" s="120">
        <f>ROUNDUP((K43/J43),2)</f>
        <v>0</v>
      </c>
      <c r="M43" s="119" t="str">
        <f>IF(L43&gt;=$M$11,"Y","N")</f>
        <v>N</v>
      </c>
      <c r="N43" s="108"/>
    </row>
    <row r="44" spans="1:14" ht="18" customHeight="1" x14ac:dyDescent="0.25">
      <c r="A44" s="98">
        <v>2.1</v>
      </c>
      <c r="B44" s="244" t="s">
        <v>309</v>
      </c>
      <c r="C44" s="246"/>
      <c r="D44" s="164"/>
      <c r="E44" s="300"/>
      <c r="F44" s="300"/>
      <c r="I44" s="129">
        <v>2.1</v>
      </c>
      <c r="J44" s="134" t="b">
        <v>0</v>
      </c>
      <c r="K44" s="113">
        <f t="shared" ref="K44:K46" si="3">IF(J44=TRUE,1,0)</f>
        <v>0</v>
      </c>
      <c r="L44" s="113"/>
      <c r="M44" s="113"/>
      <c r="N44" s="108"/>
    </row>
    <row r="45" spans="1:14" ht="36.75" customHeight="1" x14ac:dyDescent="0.25">
      <c r="A45" s="98">
        <v>2.2000000000000002</v>
      </c>
      <c r="B45" s="244" t="s">
        <v>310</v>
      </c>
      <c r="C45" s="246"/>
      <c r="D45" s="164"/>
      <c r="E45" s="300"/>
      <c r="F45" s="300"/>
      <c r="I45" s="129">
        <v>2.2000000000000002</v>
      </c>
      <c r="J45" s="134" t="b">
        <v>0</v>
      </c>
      <c r="K45" s="113">
        <f t="shared" si="3"/>
        <v>0</v>
      </c>
      <c r="L45" s="113"/>
      <c r="M45" s="113"/>
      <c r="N45" s="108"/>
    </row>
    <row r="46" spans="1:14" ht="55.5" customHeight="1" x14ac:dyDescent="0.25">
      <c r="A46" s="98">
        <v>2.2999999999999998</v>
      </c>
      <c r="B46" s="244" t="s">
        <v>207</v>
      </c>
      <c r="C46" s="244"/>
      <c r="D46" s="164"/>
      <c r="E46" s="300"/>
      <c r="F46" s="300"/>
      <c r="I46" s="129">
        <v>2.2999999999999998</v>
      </c>
      <c r="J46" s="134" t="b">
        <v>0</v>
      </c>
      <c r="K46" s="113">
        <f t="shared" si="3"/>
        <v>0</v>
      </c>
      <c r="L46" s="113"/>
      <c r="M46" s="113"/>
      <c r="N46" s="108"/>
    </row>
    <row r="47" spans="1:14" ht="18" customHeight="1" x14ac:dyDescent="0.25">
      <c r="A47" s="98">
        <v>2.4</v>
      </c>
      <c r="B47" s="246" t="s">
        <v>41</v>
      </c>
      <c r="C47" s="246"/>
      <c r="D47" s="164"/>
      <c r="E47" s="300"/>
      <c r="F47" s="300"/>
    </row>
    <row r="48" spans="1:14" ht="18" customHeight="1" x14ac:dyDescent="0.25">
      <c r="A48" s="257" t="s">
        <v>66</v>
      </c>
      <c r="B48" s="258"/>
      <c r="C48" s="258"/>
      <c r="D48" s="258"/>
      <c r="E48" s="258"/>
      <c r="F48" s="258"/>
      <c r="I48" s="116" t="s">
        <v>216</v>
      </c>
      <c r="J48" s="117">
        <f>J49</f>
        <v>3</v>
      </c>
      <c r="K48" s="117">
        <f>K49</f>
        <v>0</v>
      </c>
      <c r="L48" s="117">
        <f>K48/J48</f>
        <v>0</v>
      </c>
      <c r="M48" s="117">
        <f>COUNTIF(M49:M52,"Y")</f>
        <v>0</v>
      </c>
      <c r="N48" s="154">
        <f>COUNTA(M49:M52)</f>
        <v>1</v>
      </c>
    </row>
    <row r="49" spans="1:14" ht="36.75" customHeight="1" x14ac:dyDescent="0.25">
      <c r="A49" s="101">
        <v>3</v>
      </c>
      <c r="B49" s="249" t="s">
        <v>319</v>
      </c>
      <c r="C49" s="281"/>
      <c r="D49" s="40">
        <f>L49</f>
        <v>0</v>
      </c>
      <c r="E49" s="250" t="str">
        <f>IF(D49&lt;$M$11,"&lt;&lt; Insufficient control features","")</f>
        <v>&lt;&lt; Insufficient control features</v>
      </c>
      <c r="F49" s="250"/>
      <c r="I49" s="118" t="s">
        <v>217</v>
      </c>
      <c r="J49" s="119">
        <f>COUNTA(J50:J52)</f>
        <v>3</v>
      </c>
      <c r="K49" s="119">
        <f>SUM(K50:K52)</f>
        <v>0</v>
      </c>
      <c r="L49" s="120">
        <f>ROUNDUP((K49/J49),2)</f>
        <v>0</v>
      </c>
      <c r="M49" s="119" t="str">
        <f>IF(L49&gt;=$M$11,"Y","N")</f>
        <v>N</v>
      </c>
      <c r="N49" s="108"/>
    </row>
    <row r="50" spans="1:14" ht="36" customHeight="1" x14ac:dyDescent="0.25">
      <c r="A50" s="98">
        <v>3.1</v>
      </c>
      <c r="B50" s="244" t="s">
        <v>312</v>
      </c>
      <c r="C50" s="246"/>
      <c r="D50" s="164"/>
      <c r="E50" s="300"/>
      <c r="F50" s="300"/>
      <c r="I50" s="73">
        <v>3.1</v>
      </c>
      <c r="J50" s="134" t="b">
        <v>0</v>
      </c>
      <c r="K50" s="113">
        <f t="shared" ref="K50:K52" si="4">IF(J50=TRUE,1,0)</f>
        <v>0</v>
      </c>
      <c r="L50" s="113"/>
      <c r="M50" s="113"/>
      <c r="N50" s="108"/>
    </row>
    <row r="51" spans="1:14" ht="35.25" customHeight="1" x14ac:dyDescent="0.25">
      <c r="A51" s="98">
        <v>3.2</v>
      </c>
      <c r="B51" s="244" t="s">
        <v>311</v>
      </c>
      <c r="C51" s="244"/>
      <c r="D51" s="164"/>
      <c r="E51" s="300"/>
      <c r="F51" s="300"/>
      <c r="I51" s="73">
        <v>3.2</v>
      </c>
      <c r="J51" s="134" t="b">
        <v>0</v>
      </c>
      <c r="K51" s="113">
        <f t="shared" si="4"/>
        <v>0</v>
      </c>
      <c r="L51" s="113"/>
      <c r="M51" s="113"/>
      <c r="N51" s="108"/>
    </row>
    <row r="52" spans="1:14" ht="54" customHeight="1" x14ac:dyDescent="0.25">
      <c r="A52" s="98">
        <v>3.3</v>
      </c>
      <c r="B52" s="209" t="s">
        <v>313</v>
      </c>
      <c r="C52" s="211"/>
      <c r="D52" s="164"/>
      <c r="E52" s="300"/>
      <c r="F52" s="300"/>
      <c r="I52" s="73">
        <v>3.3</v>
      </c>
      <c r="J52" s="134" t="b">
        <v>0</v>
      </c>
      <c r="K52" s="113">
        <f t="shared" si="4"/>
        <v>0</v>
      </c>
      <c r="L52" s="113"/>
      <c r="M52" s="113"/>
    </row>
    <row r="53" spans="1:14" ht="18" customHeight="1" x14ac:dyDescent="0.25">
      <c r="A53" s="98">
        <v>3.4</v>
      </c>
      <c r="B53" s="244" t="s">
        <v>41</v>
      </c>
      <c r="C53" s="246"/>
      <c r="D53" s="164"/>
      <c r="E53" s="300"/>
      <c r="F53" s="300"/>
      <c r="I53" s="108"/>
      <c r="J53" s="108"/>
      <c r="K53" s="108"/>
      <c r="L53" s="108"/>
      <c r="M53" s="108"/>
      <c r="N53" s="108"/>
    </row>
    <row r="54" spans="1:14" ht="18" customHeight="1" x14ac:dyDescent="0.25">
      <c r="A54" s="257" t="s">
        <v>67</v>
      </c>
      <c r="B54" s="258"/>
      <c r="C54" s="258"/>
      <c r="D54" s="258"/>
      <c r="E54" s="258"/>
      <c r="F54" s="258"/>
      <c r="I54" s="116" t="s">
        <v>216</v>
      </c>
      <c r="J54" s="117">
        <f>J55</f>
        <v>4</v>
      </c>
      <c r="K54" s="117">
        <f>K55</f>
        <v>0</v>
      </c>
      <c r="L54" s="117">
        <f>K54/J54</f>
        <v>0</v>
      </c>
      <c r="M54" s="117">
        <f>COUNTIF(M55:M69,"Y")</f>
        <v>0</v>
      </c>
      <c r="N54" s="154">
        <f>COUNTA(M55:M69)</f>
        <v>1</v>
      </c>
    </row>
    <row r="55" spans="1:14" ht="36.75" customHeight="1" x14ac:dyDescent="0.25">
      <c r="A55" s="101">
        <v>4</v>
      </c>
      <c r="B55" s="249" t="s">
        <v>315</v>
      </c>
      <c r="C55" s="281"/>
      <c r="D55" s="40">
        <f>L55</f>
        <v>0</v>
      </c>
      <c r="E55" s="250" t="str">
        <f>IF(D55&lt;$M$11,"&lt;&lt; Insufficient control features","")</f>
        <v>&lt;&lt; Insufficient control features</v>
      </c>
      <c r="F55" s="250"/>
      <c r="I55" s="118" t="s">
        <v>217</v>
      </c>
      <c r="J55" s="119">
        <f>COUNTA(J56:J69)</f>
        <v>4</v>
      </c>
      <c r="K55" s="119">
        <f>SUM(K56:K69)</f>
        <v>0</v>
      </c>
      <c r="L55" s="120">
        <f>ROUNDUP((K55/J55),2)</f>
        <v>0</v>
      </c>
      <c r="M55" s="119" t="str">
        <f>IF(L55&gt;=$M$11,"Y","N")</f>
        <v>N</v>
      </c>
      <c r="N55" s="108"/>
    </row>
    <row r="56" spans="1:14" ht="36.75" customHeight="1" x14ac:dyDescent="0.25">
      <c r="A56" s="288">
        <v>4.0999999999999996</v>
      </c>
      <c r="B56" s="244" t="s">
        <v>316</v>
      </c>
      <c r="C56" s="246"/>
      <c r="D56" s="251"/>
      <c r="E56" s="294"/>
      <c r="F56" s="295"/>
      <c r="I56" s="73">
        <v>4.0999999999999996</v>
      </c>
      <c r="J56" s="134" t="b">
        <v>0</v>
      </c>
      <c r="K56" s="113">
        <f t="shared" ref="K56" si="5">IF(J56=TRUE,1,0)</f>
        <v>0</v>
      </c>
      <c r="L56" s="113"/>
      <c r="M56" s="113"/>
      <c r="N56" s="108"/>
    </row>
    <row r="57" spans="1:14" ht="18" customHeight="1" x14ac:dyDescent="0.25">
      <c r="A57" s="289"/>
      <c r="B57" s="261" t="s">
        <v>60</v>
      </c>
      <c r="C57" s="246"/>
      <c r="D57" s="252"/>
      <c r="E57" s="296"/>
      <c r="F57" s="297"/>
      <c r="I57" s="73"/>
      <c r="J57" s="134"/>
      <c r="K57" s="113"/>
      <c r="L57" s="113"/>
      <c r="M57" s="113"/>
      <c r="N57" s="108"/>
    </row>
    <row r="58" spans="1:14" ht="18" customHeight="1" x14ac:dyDescent="0.25">
      <c r="A58" s="289"/>
      <c r="B58" s="164"/>
      <c r="C58" s="33" t="s">
        <v>167</v>
      </c>
      <c r="D58" s="252"/>
      <c r="E58" s="296"/>
      <c r="F58" s="297"/>
      <c r="I58" s="73"/>
      <c r="J58" s="134"/>
      <c r="K58" s="113"/>
      <c r="L58" s="113"/>
      <c r="M58" s="113"/>
      <c r="N58" s="108"/>
    </row>
    <row r="59" spans="1:14" ht="18" customHeight="1" x14ac:dyDescent="0.25">
      <c r="A59" s="289"/>
      <c r="B59" s="164"/>
      <c r="C59" s="29" t="s">
        <v>48</v>
      </c>
      <c r="D59" s="252"/>
      <c r="E59" s="296"/>
      <c r="F59" s="297"/>
      <c r="I59" s="73"/>
      <c r="J59" s="134"/>
      <c r="K59" s="113"/>
      <c r="L59" s="113"/>
      <c r="M59" s="113"/>
      <c r="N59" s="108"/>
    </row>
    <row r="60" spans="1:14" ht="18" customHeight="1" x14ac:dyDescent="0.25">
      <c r="A60" s="289"/>
      <c r="B60" s="168"/>
      <c r="C60" s="182" t="s">
        <v>129</v>
      </c>
      <c r="D60" s="252"/>
      <c r="E60" s="296"/>
      <c r="F60" s="297"/>
      <c r="I60" s="73"/>
      <c r="J60" s="134"/>
      <c r="K60" s="113"/>
      <c r="L60" s="113"/>
      <c r="M60" s="113"/>
      <c r="N60" s="108"/>
    </row>
    <row r="61" spans="1:14" ht="18" customHeight="1" x14ac:dyDescent="0.25">
      <c r="A61" s="290"/>
      <c r="B61" s="303" t="s">
        <v>123</v>
      </c>
      <c r="C61" s="304"/>
      <c r="D61" s="305"/>
      <c r="E61" s="296"/>
      <c r="F61" s="297"/>
      <c r="I61" s="113"/>
      <c r="J61" s="134"/>
      <c r="K61" s="113"/>
      <c r="L61" s="113"/>
      <c r="M61" s="113"/>
      <c r="N61" s="108"/>
    </row>
    <row r="62" spans="1:14" ht="18" customHeight="1" x14ac:dyDescent="0.25">
      <c r="A62" s="290"/>
      <c r="B62" s="292" t="s">
        <v>60</v>
      </c>
      <c r="C62" s="293"/>
      <c r="D62" s="305"/>
      <c r="E62" s="296"/>
      <c r="F62" s="297"/>
      <c r="I62" s="113"/>
      <c r="J62" s="134"/>
      <c r="K62" s="113"/>
      <c r="L62" s="113"/>
      <c r="M62" s="113"/>
      <c r="N62" s="108"/>
    </row>
    <row r="63" spans="1:14" ht="18" customHeight="1" x14ac:dyDescent="0.25">
      <c r="A63" s="289"/>
      <c r="B63" s="164"/>
      <c r="C63" s="29" t="s">
        <v>49</v>
      </c>
      <c r="D63" s="252"/>
      <c r="E63" s="296"/>
      <c r="F63" s="297"/>
      <c r="I63" s="113"/>
      <c r="J63" s="134"/>
      <c r="K63" s="113"/>
      <c r="L63" s="113"/>
      <c r="M63" s="113"/>
      <c r="N63" s="108"/>
    </row>
    <row r="64" spans="1:14" ht="18" customHeight="1" x14ac:dyDescent="0.25">
      <c r="A64" s="289"/>
      <c r="B64" s="164"/>
      <c r="C64" s="29" t="s">
        <v>50</v>
      </c>
      <c r="D64" s="252"/>
      <c r="E64" s="296"/>
      <c r="F64" s="297"/>
      <c r="I64" s="113"/>
      <c r="J64" s="134"/>
      <c r="K64" s="113"/>
      <c r="L64" s="113"/>
      <c r="M64" s="113"/>
      <c r="N64" s="108"/>
    </row>
    <row r="65" spans="1:14" ht="18" customHeight="1" x14ac:dyDescent="0.25">
      <c r="A65" s="289"/>
      <c r="B65" s="164"/>
      <c r="C65" s="29" t="s">
        <v>51</v>
      </c>
      <c r="D65" s="252"/>
      <c r="E65" s="296"/>
      <c r="F65" s="297"/>
      <c r="I65" s="113"/>
      <c r="J65" s="134"/>
      <c r="K65" s="113"/>
      <c r="L65" s="113"/>
      <c r="M65" s="113"/>
      <c r="N65" s="108"/>
    </row>
    <row r="66" spans="1:14" ht="18" customHeight="1" x14ac:dyDescent="0.25">
      <c r="A66" s="291"/>
      <c r="B66" s="29"/>
      <c r="C66" s="29" t="s">
        <v>259</v>
      </c>
      <c r="D66" s="253"/>
      <c r="E66" s="298"/>
      <c r="F66" s="299"/>
      <c r="I66" s="113"/>
      <c r="J66" s="134"/>
      <c r="K66" s="113"/>
      <c r="L66" s="113"/>
      <c r="M66" s="113"/>
      <c r="N66" s="108"/>
    </row>
    <row r="67" spans="1:14" ht="36" customHeight="1" x14ac:dyDescent="0.25">
      <c r="A67" s="98">
        <v>4.2</v>
      </c>
      <c r="B67" s="244" t="s">
        <v>195</v>
      </c>
      <c r="C67" s="244"/>
      <c r="D67" s="164"/>
      <c r="E67" s="300"/>
      <c r="F67" s="300"/>
      <c r="I67" s="73">
        <v>4.2</v>
      </c>
      <c r="J67" s="134" t="b">
        <v>0</v>
      </c>
      <c r="K67" s="113">
        <f t="shared" ref="K67:K69" si="6">IF(J67=TRUE,1,0)</f>
        <v>0</v>
      </c>
      <c r="L67" s="113"/>
      <c r="M67" s="113"/>
      <c r="N67" s="108"/>
    </row>
    <row r="68" spans="1:14" ht="36.75" customHeight="1" x14ac:dyDescent="0.25">
      <c r="A68" s="98">
        <v>4.3</v>
      </c>
      <c r="B68" s="244" t="s">
        <v>196</v>
      </c>
      <c r="C68" s="244"/>
      <c r="D68" s="164"/>
      <c r="E68" s="308"/>
      <c r="F68" s="308"/>
      <c r="I68" s="73">
        <v>4.3</v>
      </c>
      <c r="J68" s="134" t="b">
        <v>0</v>
      </c>
      <c r="K68" s="113">
        <f t="shared" si="6"/>
        <v>0</v>
      </c>
      <c r="L68" s="113"/>
      <c r="M68" s="113"/>
      <c r="N68" s="108"/>
    </row>
    <row r="69" spans="1:14" ht="35.25" customHeight="1" x14ac:dyDescent="0.25">
      <c r="A69" s="98">
        <v>4.4000000000000004</v>
      </c>
      <c r="B69" s="209" t="s">
        <v>282</v>
      </c>
      <c r="C69" s="211"/>
      <c r="D69" s="164"/>
      <c r="E69" s="301"/>
      <c r="F69" s="302"/>
      <c r="I69" s="73">
        <v>4.4000000000000004</v>
      </c>
      <c r="J69" s="134" t="b">
        <v>0</v>
      </c>
      <c r="K69" s="113">
        <f t="shared" si="6"/>
        <v>0</v>
      </c>
      <c r="L69" s="113"/>
      <c r="M69" s="113"/>
      <c r="N69" s="108"/>
    </row>
    <row r="70" spans="1:14" ht="18" customHeight="1" x14ac:dyDescent="0.25">
      <c r="A70" s="98">
        <v>4.5</v>
      </c>
      <c r="B70" s="244" t="s">
        <v>41</v>
      </c>
      <c r="C70" s="246"/>
      <c r="D70" s="164"/>
      <c r="E70" s="300"/>
      <c r="F70" s="300"/>
      <c r="I70" s="108"/>
      <c r="J70" s="108"/>
      <c r="K70" s="108"/>
      <c r="L70" s="108"/>
      <c r="M70" s="108"/>
      <c r="N70" s="108"/>
    </row>
    <row r="71" spans="1:14" ht="18" customHeight="1" x14ac:dyDescent="0.25">
      <c r="A71" s="104"/>
      <c r="B71" s="96"/>
      <c r="C71" s="104"/>
      <c r="D71" s="42"/>
      <c r="E71" s="43"/>
      <c r="F71" s="43"/>
      <c r="I71" s="108"/>
      <c r="J71" s="108"/>
      <c r="K71" s="108"/>
      <c r="L71" s="108"/>
      <c r="M71" s="108"/>
      <c r="N71" s="108"/>
    </row>
    <row r="72" spans="1:14" ht="18" customHeight="1" x14ac:dyDescent="0.25">
      <c r="A72" s="34"/>
      <c r="B72" s="242" t="s">
        <v>53</v>
      </c>
      <c r="C72" s="242"/>
      <c r="D72" s="54"/>
      <c r="E72" s="243"/>
      <c r="F72" s="243"/>
      <c r="I72" s="108"/>
      <c r="J72" s="142" t="b">
        <v>0</v>
      </c>
      <c r="K72" s="108" t="s">
        <v>247</v>
      </c>
      <c r="L72" s="108"/>
      <c r="M72" s="108"/>
      <c r="N72" s="108"/>
    </row>
    <row r="73" spans="1:14" ht="18" customHeight="1" x14ac:dyDescent="0.25">
      <c r="B73" s="240"/>
      <c r="C73" s="240"/>
      <c r="E73" s="237"/>
      <c r="F73" s="237"/>
      <c r="I73" s="108"/>
      <c r="J73" s="108"/>
      <c r="K73" s="108"/>
      <c r="L73" s="108"/>
      <c r="M73" s="108"/>
      <c r="N73" s="108"/>
    </row>
    <row r="74" spans="1:14" ht="18" customHeight="1" x14ac:dyDescent="0.25">
      <c r="B74" s="236" t="s">
        <v>70</v>
      </c>
      <c r="C74" s="236"/>
      <c r="D74" s="44" t="s">
        <v>69</v>
      </c>
      <c r="E74" s="237"/>
      <c r="F74" s="237"/>
      <c r="I74" s="108"/>
      <c r="J74" s="108"/>
      <c r="K74" s="108"/>
      <c r="L74" s="108"/>
      <c r="M74" s="108"/>
      <c r="N74" s="108"/>
    </row>
    <row r="75" spans="1:14" ht="18" customHeight="1" x14ac:dyDescent="0.25">
      <c r="B75" s="37" t="s">
        <v>25</v>
      </c>
      <c r="C75" s="38" t="s">
        <v>225</v>
      </c>
      <c r="D75" s="147" t="str">
        <f>IF(COUNTIF(D79:D82,"No")&gt;0,"No","Yes")</f>
        <v>No</v>
      </c>
      <c r="E75" s="237"/>
      <c r="F75" s="237"/>
      <c r="I75" s="108"/>
      <c r="J75" s="108"/>
      <c r="K75" s="108"/>
      <c r="L75" s="108"/>
      <c r="M75" s="108"/>
      <c r="N75" s="108"/>
    </row>
    <row r="76" spans="1:14" ht="18" customHeight="1" x14ac:dyDescent="0.25">
      <c r="B76" s="37" t="s">
        <v>26</v>
      </c>
      <c r="C76" s="38" t="s">
        <v>54</v>
      </c>
      <c r="D76" s="58">
        <f>F83/E83</f>
        <v>0</v>
      </c>
      <c r="I76" s="108"/>
      <c r="N76" s="108"/>
    </row>
    <row r="77" spans="1:14" ht="18" customHeight="1" x14ac:dyDescent="0.25">
      <c r="J77" s="143" t="s">
        <v>220</v>
      </c>
      <c r="K77" s="144"/>
      <c r="L77" s="145" t="s">
        <v>221</v>
      </c>
      <c r="M77" s="145"/>
    </row>
    <row r="78" spans="1:14" ht="35.25" customHeight="1" x14ac:dyDescent="0.25">
      <c r="B78" s="36" t="s">
        <v>55</v>
      </c>
      <c r="C78" s="29"/>
      <c r="D78" s="97" t="s">
        <v>228</v>
      </c>
      <c r="E78" s="97" t="s">
        <v>229</v>
      </c>
      <c r="F78" s="97" t="s">
        <v>230</v>
      </c>
      <c r="J78" s="144" t="s">
        <v>56</v>
      </c>
      <c r="K78" s="143" t="s">
        <v>222</v>
      </c>
      <c r="L78" s="145" t="s">
        <v>56</v>
      </c>
      <c r="M78" s="146" t="s">
        <v>222</v>
      </c>
    </row>
    <row r="79" spans="1:14" ht="18" customHeight="1" x14ac:dyDescent="0.25">
      <c r="B79" s="102">
        <v>1</v>
      </c>
      <c r="C79" s="29" t="s">
        <v>131</v>
      </c>
      <c r="D79" s="109" t="str">
        <f>IF(L79=M79,"Yes","No")</f>
        <v>No</v>
      </c>
      <c r="E79" s="102">
        <f>J79</f>
        <v>19</v>
      </c>
      <c r="F79" s="102">
        <f>K79</f>
        <v>0</v>
      </c>
      <c r="J79" s="109">
        <f>J13</f>
        <v>19</v>
      </c>
      <c r="K79" s="109">
        <f>K13</f>
        <v>0</v>
      </c>
      <c r="L79" s="109">
        <f>N13</f>
        <v>1</v>
      </c>
      <c r="M79" s="109">
        <f>M13</f>
        <v>0</v>
      </c>
    </row>
    <row r="80" spans="1:14" ht="18" customHeight="1" x14ac:dyDescent="0.25">
      <c r="B80" s="102">
        <v>2</v>
      </c>
      <c r="C80" s="29" t="s">
        <v>68</v>
      </c>
      <c r="D80" s="109" t="str">
        <f t="shared" ref="D80:D81" si="7">IF(L80=M80,"Yes","No")</f>
        <v>No</v>
      </c>
      <c r="E80" s="102">
        <f t="shared" ref="E80:E82" si="8">J80</f>
        <v>3</v>
      </c>
      <c r="F80" s="102">
        <f t="shared" ref="F80:F82" si="9">K80</f>
        <v>0</v>
      </c>
      <c r="J80" s="109">
        <f>J42</f>
        <v>3</v>
      </c>
      <c r="K80" s="109">
        <f>K42</f>
        <v>0</v>
      </c>
      <c r="L80" s="109">
        <f>N42</f>
        <v>1</v>
      </c>
      <c r="M80" s="109">
        <f>M42</f>
        <v>0</v>
      </c>
    </row>
    <row r="81" spans="2:13" ht="18" customHeight="1" x14ac:dyDescent="0.25">
      <c r="B81" s="102">
        <v>3</v>
      </c>
      <c r="C81" s="29" t="s">
        <v>66</v>
      </c>
      <c r="D81" s="109" t="str">
        <f t="shared" si="7"/>
        <v>No</v>
      </c>
      <c r="E81" s="102">
        <f t="shared" si="8"/>
        <v>3</v>
      </c>
      <c r="F81" s="102">
        <f t="shared" si="9"/>
        <v>0</v>
      </c>
      <c r="J81" s="109">
        <f>J48</f>
        <v>3</v>
      </c>
      <c r="K81" s="109">
        <f>K48</f>
        <v>0</v>
      </c>
      <c r="L81" s="109">
        <f>N48</f>
        <v>1</v>
      </c>
      <c r="M81" s="109">
        <f>M48</f>
        <v>0</v>
      </c>
    </row>
    <row r="82" spans="2:13" ht="18" customHeight="1" x14ac:dyDescent="0.25">
      <c r="B82" s="102">
        <v>4</v>
      </c>
      <c r="C82" s="29" t="s">
        <v>67</v>
      </c>
      <c r="D82" s="109" t="str">
        <f>IF(L82=M82,"Yes","No")</f>
        <v>No</v>
      </c>
      <c r="E82" s="102">
        <f t="shared" si="8"/>
        <v>4</v>
      </c>
      <c r="F82" s="102">
        <f t="shared" si="9"/>
        <v>0</v>
      </c>
      <c r="J82" s="109">
        <f>J54</f>
        <v>4</v>
      </c>
      <c r="K82" s="109">
        <f>K54</f>
        <v>0</v>
      </c>
      <c r="L82" s="109">
        <f>N54</f>
        <v>1</v>
      </c>
      <c r="M82" s="109">
        <f>M54</f>
        <v>0</v>
      </c>
    </row>
    <row r="83" spans="2:13" ht="18" customHeight="1" x14ac:dyDescent="0.25">
      <c r="B83" s="306" t="s">
        <v>56</v>
      </c>
      <c r="C83" s="307"/>
      <c r="D83" s="29"/>
      <c r="E83" s="99">
        <f>SUM(E79:E82)</f>
        <v>29</v>
      </c>
      <c r="F83" s="99">
        <f>SUM(F79:F82)</f>
        <v>0</v>
      </c>
    </row>
  </sheetData>
  <sheetProtection algorithmName="SHA-512" hashValue="ylohnpJzxRkzjMbdbr2w1mSYKcQlNQWOhfJsydzBJszqJkkKrKfR4LaptiIsQxrEyD50ECLYA5kXZT7LgsH1dg==" saltValue="RHB8s9iMkaZTMmF2Y62FUA==" spinCount="100000" sheet="1" selectLockedCells="1"/>
  <mergeCells count="94">
    <mergeCell ref="C20:C21"/>
    <mergeCell ref="E20:F21"/>
    <mergeCell ref="D20:D21"/>
    <mergeCell ref="C24:C25"/>
    <mergeCell ref="D24:D25"/>
    <mergeCell ref="E24:F25"/>
    <mergeCell ref="E19:F19"/>
    <mergeCell ref="E22:F22"/>
    <mergeCell ref="E15:F15"/>
    <mergeCell ref="E16:F16"/>
    <mergeCell ref="E17:F17"/>
    <mergeCell ref="E18:F18"/>
    <mergeCell ref="A10:F10"/>
    <mergeCell ref="A1:J1"/>
    <mergeCell ref="A2:J2"/>
    <mergeCell ref="B39:C39"/>
    <mergeCell ref="E39:F39"/>
    <mergeCell ref="A32:A38"/>
    <mergeCell ref="B18:B26"/>
    <mergeCell ref="E26:F26"/>
    <mergeCell ref="E23:F23"/>
    <mergeCell ref="B12:C12"/>
    <mergeCell ref="E12:F12"/>
    <mergeCell ref="A13:F13"/>
    <mergeCell ref="B14:C14"/>
    <mergeCell ref="E14:F14"/>
    <mergeCell ref="A15:A16"/>
    <mergeCell ref="A17:A31"/>
    <mergeCell ref="B40:C40"/>
    <mergeCell ref="E40:F40"/>
    <mergeCell ref="E30:F30"/>
    <mergeCell ref="E31:F31"/>
    <mergeCell ref="E32:F32"/>
    <mergeCell ref="E34:F34"/>
    <mergeCell ref="E35:F35"/>
    <mergeCell ref="E36:F36"/>
    <mergeCell ref="B32:C32"/>
    <mergeCell ref="E33:F33"/>
    <mergeCell ref="B27:B31"/>
    <mergeCell ref="E37:F37"/>
    <mergeCell ref="E38:F38"/>
    <mergeCell ref="E27:F27"/>
    <mergeCell ref="E28:F28"/>
    <mergeCell ref="E29:F29"/>
    <mergeCell ref="E50:F50"/>
    <mergeCell ref="A42:F42"/>
    <mergeCell ref="A48:F48"/>
    <mergeCell ref="B43:C43"/>
    <mergeCell ref="E51:F51"/>
    <mergeCell ref="B47:C47"/>
    <mergeCell ref="E47:F47"/>
    <mergeCell ref="B45:C45"/>
    <mergeCell ref="E45:F45"/>
    <mergeCell ref="B46:C46"/>
    <mergeCell ref="E46:F46"/>
    <mergeCell ref="B49:C49"/>
    <mergeCell ref="B41:C41"/>
    <mergeCell ref="E41:F41"/>
    <mergeCell ref="B83:C83"/>
    <mergeCell ref="B67:C67"/>
    <mergeCell ref="E67:F67"/>
    <mergeCell ref="B68:C68"/>
    <mergeCell ref="E68:F68"/>
    <mergeCell ref="B70:C70"/>
    <mergeCell ref="E70:F70"/>
    <mergeCell ref="B74:C74"/>
    <mergeCell ref="E74:F74"/>
    <mergeCell ref="E75:F75"/>
    <mergeCell ref="B72:C72"/>
    <mergeCell ref="E72:F72"/>
    <mergeCell ref="B52:C52"/>
    <mergeCell ref="B50:C50"/>
    <mergeCell ref="B73:C73"/>
    <mergeCell ref="E73:F73"/>
    <mergeCell ref="E43:F43"/>
    <mergeCell ref="B44:C44"/>
    <mergeCell ref="E44:F44"/>
    <mergeCell ref="E52:F52"/>
    <mergeCell ref="E69:F69"/>
    <mergeCell ref="B69:C69"/>
    <mergeCell ref="B61:C61"/>
    <mergeCell ref="D56:D66"/>
    <mergeCell ref="B53:C53"/>
    <mergeCell ref="E53:F53"/>
    <mergeCell ref="E55:F55"/>
    <mergeCell ref="B56:C56"/>
    <mergeCell ref="E49:F49"/>
    <mergeCell ref="B51:C51"/>
    <mergeCell ref="A56:A66"/>
    <mergeCell ref="B62:C62"/>
    <mergeCell ref="A54:F54"/>
    <mergeCell ref="B57:C57"/>
    <mergeCell ref="B55:C55"/>
    <mergeCell ref="E56:F66"/>
  </mergeCells>
  <conditionalFormatting sqref="D43">
    <cfRule type="cellIs" dxfId="10" priority="15" operator="equal">
      <formula>0</formula>
    </cfRule>
  </conditionalFormatting>
  <conditionalFormatting sqref="D49">
    <cfRule type="cellIs" dxfId="9" priority="14" operator="equal">
      <formula>0</formula>
    </cfRule>
  </conditionalFormatting>
  <conditionalFormatting sqref="D55">
    <cfRule type="cellIs" dxfId="8" priority="13" operator="equal">
      <formula>0</formula>
    </cfRule>
  </conditionalFormatting>
  <conditionalFormatting sqref="D55 D49 D43">
    <cfRule type="cellIs" dxfId="7" priority="8" operator="lessThan">
      <formula>0.6</formula>
    </cfRule>
  </conditionalFormatting>
  <conditionalFormatting sqref="D49">
    <cfRule type="cellIs" dxfId="6" priority="7" operator="equal">
      <formula>0</formula>
    </cfRule>
  </conditionalFormatting>
  <conditionalFormatting sqref="D43">
    <cfRule type="cellIs" dxfId="5" priority="6" operator="equal">
      <formula>0</formula>
    </cfRule>
  </conditionalFormatting>
  <conditionalFormatting sqref="D43">
    <cfRule type="cellIs" dxfId="4" priority="5" operator="equal">
      <formula>0</formula>
    </cfRule>
  </conditionalFormatting>
  <conditionalFormatting sqref="D14">
    <cfRule type="cellIs" dxfId="3" priority="4" operator="equal">
      <formula>0</formula>
    </cfRule>
  </conditionalFormatting>
  <conditionalFormatting sqref="D14">
    <cfRule type="cellIs" dxfId="2" priority="3" operator="lessThan">
      <formula>0.6</formula>
    </cfRule>
  </conditionalFormatting>
  <conditionalFormatting sqref="D14">
    <cfRule type="cellIs" dxfId="1" priority="2" operator="equal">
      <formula>0</formula>
    </cfRule>
  </conditionalFormatting>
  <conditionalFormatting sqref="D14">
    <cfRule type="cellIs" dxfId="0" priority="1" operator="equal">
      <formula>0</formula>
    </cfRule>
  </conditionalFormatting>
  <pageMargins left="0.7" right="0.7" top="0.75" bottom="0.75" header="0.3" footer="0.3"/>
  <pageSetup paperSize="9" scale="77" fitToHeight="0" orientation="landscape" r:id="rId1"/>
  <rowBreaks count="1" manualBreakCount="1">
    <brk id="5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752475</xdr:colOff>
                    <xdr:row>14</xdr:row>
                    <xdr:rowOff>219075</xdr:rowOff>
                  </from>
                  <to>
                    <xdr:col>3</xdr:col>
                    <xdr:colOff>1666875</xdr:colOff>
                    <xdr:row>14</xdr:row>
                    <xdr:rowOff>428625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657225</xdr:colOff>
                    <xdr:row>38</xdr:row>
                    <xdr:rowOff>104775</xdr:rowOff>
                  </from>
                  <to>
                    <xdr:col>3</xdr:col>
                    <xdr:colOff>1590675</xdr:colOff>
                    <xdr:row>38</xdr:row>
                    <xdr:rowOff>314325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638175</xdr:colOff>
                    <xdr:row>39</xdr:row>
                    <xdr:rowOff>104775</xdr:rowOff>
                  </from>
                  <to>
                    <xdr:col>3</xdr:col>
                    <xdr:colOff>1571625</xdr:colOff>
                    <xdr:row>39</xdr:row>
                    <xdr:rowOff>314325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676275</xdr:colOff>
                    <xdr:row>43</xdr:row>
                    <xdr:rowOff>28575</xdr:rowOff>
                  </from>
                  <to>
                    <xdr:col>3</xdr:col>
                    <xdr:colOff>1609725</xdr:colOff>
                    <xdr:row>44</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676275</xdr:colOff>
                    <xdr:row>44</xdr:row>
                    <xdr:rowOff>104775</xdr:rowOff>
                  </from>
                  <to>
                    <xdr:col>3</xdr:col>
                    <xdr:colOff>1600200</xdr:colOff>
                    <xdr:row>44</xdr:row>
                    <xdr:rowOff>304800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676275</xdr:colOff>
                    <xdr:row>45</xdr:row>
                    <xdr:rowOff>190500</xdr:rowOff>
                  </from>
                  <to>
                    <xdr:col>3</xdr:col>
                    <xdr:colOff>1600200</xdr:colOff>
                    <xdr:row>45</xdr:row>
                    <xdr:rowOff>409575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3</xdr:col>
                    <xdr:colOff>638175</xdr:colOff>
                    <xdr:row>49</xdr:row>
                    <xdr:rowOff>104775</xdr:rowOff>
                  </from>
                  <to>
                    <xdr:col>3</xdr:col>
                    <xdr:colOff>1571625</xdr:colOff>
                    <xdr:row>49</xdr:row>
                    <xdr:rowOff>314325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3</xdr:col>
                    <xdr:colOff>638175</xdr:colOff>
                    <xdr:row>50</xdr:row>
                    <xdr:rowOff>104775</xdr:rowOff>
                  </from>
                  <to>
                    <xdr:col>3</xdr:col>
                    <xdr:colOff>1571625</xdr:colOff>
                    <xdr:row>50</xdr:row>
                    <xdr:rowOff>304800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3</xdr:col>
                    <xdr:colOff>638175</xdr:colOff>
                    <xdr:row>55</xdr:row>
                    <xdr:rowOff>123825</xdr:rowOff>
                  </from>
                  <to>
                    <xdr:col>3</xdr:col>
                    <xdr:colOff>1562100</xdr:colOff>
                    <xdr:row>55</xdr:row>
                    <xdr:rowOff>333375</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3</xdr:col>
                    <xdr:colOff>638175</xdr:colOff>
                    <xdr:row>66</xdr:row>
                    <xdr:rowOff>66675</xdr:rowOff>
                  </from>
                  <to>
                    <xdr:col>3</xdr:col>
                    <xdr:colOff>1562100</xdr:colOff>
                    <xdr:row>66</xdr:row>
                    <xdr:rowOff>276225</xdr:rowOff>
                  </to>
                </anchor>
              </controlPr>
            </control>
          </mc:Choice>
        </mc:AlternateContent>
        <mc:AlternateContent xmlns:mc="http://schemas.openxmlformats.org/markup-compatibility/2006">
          <mc:Choice Requires="x14">
            <control shapeId="3091" r:id="rId14" name="Check Box 19">
              <controlPr defaultSize="0" autoFill="0" autoLine="0" autoPict="0">
                <anchor moveWithCells="1">
                  <from>
                    <xdr:col>3</xdr:col>
                    <xdr:colOff>638175</xdr:colOff>
                    <xdr:row>67</xdr:row>
                    <xdr:rowOff>104775</xdr:rowOff>
                  </from>
                  <to>
                    <xdr:col>3</xdr:col>
                    <xdr:colOff>1562100</xdr:colOff>
                    <xdr:row>67</xdr:row>
                    <xdr:rowOff>304800</xdr:rowOff>
                  </to>
                </anchor>
              </controlPr>
            </control>
          </mc:Choice>
        </mc:AlternateContent>
        <mc:AlternateContent xmlns:mc="http://schemas.openxmlformats.org/markup-compatibility/2006">
          <mc:Choice Requires="x14">
            <control shapeId="3118" r:id="rId15" name="Check Box 46">
              <controlPr defaultSize="0" autoFill="0" autoLine="0" autoPict="0">
                <anchor moveWithCells="1">
                  <from>
                    <xdr:col>3</xdr:col>
                    <xdr:colOff>723900</xdr:colOff>
                    <xdr:row>15</xdr:row>
                    <xdr:rowOff>200025</xdr:rowOff>
                  </from>
                  <to>
                    <xdr:col>3</xdr:col>
                    <xdr:colOff>1666875</xdr:colOff>
                    <xdr:row>15</xdr:row>
                    <xdr:rowOff>409575</xdr:rowOff>
                  </to>
                </anchor>
              </controlPr>
            </control>
          </mc:Choice>
        </mc:AlternateContent>
        <mc:AlternateContent xmlns:mc="http://schemas.openxmlformats.org/markup-compatibility/2006">
          <mc:Choice Requires="x14">
            <control shapeId="3131" r:id="rId16" name="Check Box 59">
              <controlPr defaultSize="0" autoFill="0" autoLine="0" autoPict="0">
                <anchor moveWithCells="1">
                  <from>
                    <xdr:col>3</xdr:col>
                    <xdr:colOff>714375</xdr:colOff>
                    <xdr:row>18</xdr:row>
                    <xdr:rowOff>238125</xdr:rowOff>
                  </from>
                  <to>
                    <xdr:col>3</xdr:col>
                    <xdr:colOff>1638300</xdr:colOff>
                    <xdr:row>18</xdr:row>
                    <xdr:rowOff>447675</xdr:rowOff>
                  </to>
                </anchor>
              </controlPr>
            </control>
          </mc:Choice>
        </mc:AlternateContent>
        <mc:AlternateContent xmlns:mc="http://schemas.openxmlformats.org/markup-compatibility/2006">
          <mc:Choice Requires="x14">
            <control shapeId="3133" r:id="rId17" name="Check Box 61">
              <controlPr defaultSize="0" autoFill="0" autoLine="0" autoPict="0">
                <anchor moveWithCells="1">
                  <from>
                    <xdr:col>3</xdr:col>
                    <xdr:colOff>714375</xdr:colOff>
                    <xdr:row>21</xdr:row>
                    <xdr:rowOff>114300</xdr:rowOff>
                  </from>
                  <to>
                    <xdr:col>3</xdr:col>
                    <xdr:colOff>1638300</xdr:colOff>
                    <xdr:row>21</xdr:row>
                    <xdr:rowOff>333375</xdr:rowOff>
                  </to>
                </anchor>
              </controlPr>
            </control>
          </mc:Choice>
        </mc:AlternateContent>
        <mc:AlternateContent xmlns:mc="http://schemas.openxmlformats.org/markup-compatibility/2006">
          <mc:Choice Requires="x14">
            <control shapeId="3135" r:id="rId18" name="Check Box 63">
              <controlPr defaultSize="0" autoFill="0" autoLine="0" autoPict="0">
                <anchor moveWithCells="1">
                  <from>
                    <xdr:col>3</xdr:col>
                    <xdr:colOff>714375</xdr:colOff>
                    <xdr:row>22</xdr:row>
                    <xdr:rowOff>114300</xdr:rowOff>
                  </from>
                  <to>
                    <xdr:col>3</xdr:col>
                    <xdr:colOff>1638300</xdr:colOff>
                    <xdr:row>22</xdr:row>
                    <xdr:rowOff>333375</xdr:rowOff>
                  </to>
                </anchor>
              </controlPr>
            </control>
          </mc:Choice>
        </mc:AlternateContent>
        <mc:AlternateContent xmlns:mc="http://schemas.openxmlformats.org/markup-compatibility/2006">
          <mc:Choice Requires="x14">
            <control shapeId="3137" r:id="rId19" name="Check Box 65">
              <controlPr defaultSize="0" autoFill="0" autoLine="0" autoPict="0">
                <anchor moveWithCells="1">
                  <from>
                    <xdr:col>3</xdr:col>
                    <xdr:colOff>714375</xdr:colOff>
                    <xdr:row>23</xdr:row>
                    <xdr:rowOff>85725</xdr:rowOff>
                  </from>
                  <to>
                    <xdr:col>3</xdr:col>
                    <xdr:colOff>1647825</xdr:colOff>
                    <xdr:row>23</xdr:row>
                    <xdr:rowOff>295275</xdr:rowOff>
                  </to>
                </anchor>
              </controlPr>
            </control>
          </mc:Choice>
        </mc:AlternateContent>
        <mc:AlternateContent xmlns:mc="http://schemas.openxmlformats.org/markup-compatibility/2006">
          <mc:Choice Requires="x14">
            <control shapeId="3141" r:id="rId20" name="Check Box 69">
              <controlPr defaultSize="0" autoFill="0" autoLine="0" autoPict="0">
                <anchor moveWithCells="1">
                  <from>
                    <xdr:col>3</xdr:col>
                    <xdr:colOff>685800</xdr:colOff>
                    <xdr:row>27</xdr:row>
                    <xdr:rowOff>295275</xdr:rowOff>
                  </from>
                  <to>
                    <xdr:col>3</xdr:col>
                    <xdr:colOff>1628775</xdr:colOff>
                    <xdr:row>27</xdr:row>
                    <xdr:rowOff>504825</xdr:rowOff>
                  </to>
                </anchor>
              </controlPr>
            </control>
          </mc:Choice>
        </mc:AlternateContent>
        <mc:AlternateContent xmlns:mc="http://schemas.openxmlformats.org/markup-compatibility/2006">
          <mc:Choice Requires="x14">
            <control shapeId="3147" r:id="rId21" name="Check Box 75">
              <controlPr defaultSize="0" autoFill="0" autoLine="0" autoPict="0">
                <anchor moveWithCells="1">
                  <from>
                    <xdr:col>3</xdr:col>
                    <xdr:colOff>676275</xdr:colOff>
                    <xdr:row>29</xdr:row>
                    <xdr:rowOff>314325</xdr:rowOff>
                  </from>
                  <to>
                    <xdr:col>3</xdr:col>
                    <xdr:colOff>1609725</xdr:colOff>
                    <xdr:row>29</xdr:row>
                    <xdr:rowOff>523875</xdr:rowOff>
                  </to>
                </anchor>
              </controlPr>
            </control>
          </mc:Choice>
        </mc:AlternateContent>
        <mc:AlternateContent xmlns:mc="http://schemas.openxmlformats.org/markup-compatibility/2006">
          <mc:Choice Requires="x14">
            <control shapeId="3149" r:id="rId22" name="Check Box 77">
              <controlPr defaultSize="0" autoFill="0" autoLine="0" autoPict="0">
                <anchor moveWithCells="1">
                  <from>
                    <xdr:col>3</xdr:col>
                    <xdr:colOff>647700</xdr:colOff>
                    <xdr:row>34</xdr:row>
                    <xdr:rowOff>85725</xdr:rowOff>
                  </from>
                  <to>
                    <xdr:col>3</xdr:col>
                    <xdr:colOff>1590675</xdr:colOff>
                    <xdr:row>34</xdr:row>
                    <xdr:rowOff>295275</xdr:rowOff>
                  </to>
                </anchor>
              </controlPr>
            </control>
          </mc:Choice>
        </mc:AlternateContent>
        <mc:AlternateContent xmlns:mc="http://schemas.openxmlformats.org/markup-compatibility/2006">
          <mc:Choice Requires="x14">
            <control shapeId="3151" r:id="rId23" name="Check Box 79">
              <controlPr defaultSize="0" autoFill="0" autoLine="0" autoPict="0">
                <anchor moveWithCells="1">
                  <from>
                    <xdr:col>3</xdr:col>
                    <xdr:colOff>657225</xdr:colOff>
                    <xdr:row>35</xdr:row>
                    <xdr:rowOff>295275</xdr:rowOff>
                  </from>
                  <to>
                    <xdr:col>3</xdr:col>
                    <xdr:colOff>1590675</xdr:colOff>
                    <xdr:row>35</xdr:row>
                    <xdr:rowOff>504825</xdr:rowOff>
                  </to>
                </anchor>
              </controlPr>
            </control>
          </mc:Choice>
        </mc:AlternateContent>
        <mc:AlternateContent xmlns:mc="http://schemas.openxmlformats.org/markup-compatibility/2006">
          <mc:Choice Requires="x14">
            <control shapeId="3153" r:id="rId24" name="Check Box 81">
              <controlPr defaultSize="0" autoFill="0" autoLine="0" autoPict="0">
                <anchor moveWithCells="1">
                  <from>
                    <xdr:col>3</xdr:col>
                    <xdr:colOff>657225</xdr:colOff>
                    <xdr:row>36</xdr:row>
                    <xdr:rowOff>200025</xdr:rowOff>
                  </from>
                  <to>
                    <xdr:col>3</xdr:col>
                    <xdr:colOff>1590675</xdr:colOff>
                    <xdr:row>36</xdr:row>
                    <xdr:rowOff>409575</xdr:rowOff>
                  </to>
                </anchor>
              </controlPr>
            </control>
          </mc:Choice>
        </mc:AlternateContent>
        <mc:AlternateContent xmlns:mc="http://schemas.openxmlformats.org/markup-compatibility/2006">
          <mc:Choice Requires="x14">
            <control shapeId="3155" r:id="rId25" name="Check Box 83">
              <controlPr defaultSize="0" autoFill="0" autoLine="0" autoPict="0">
                <anchor moveWithCells="1">
                  <from>
                    <xdr:col>3</xdr:col>
                    <xdr:colOff>647700</xdr:colOff>
                    <xdr:row>37</xdr:row>
                    <xdr:rowOff>152400</xdr:rowOff>
                  </from>
                  <to>
                    <xdr:col>3</xdr:col>
                    <xdr:colOff>1590675</xdr:colOff>
                    <xdr:row>37</xdr:row>
                    <xdr:rowOff>371475</xdr:rowOff>
                  </to>
                </anchor>
              </controlPr>
            </control>
          </mc:Choice>
        </mc:AlternateContent>
        <mc:AlternateContent xmlns:mc="http://schemas.openxmlformats.org/markup-compatibility/2006">
          <mc:Choice Requires="x14">
            <control shapeId="3157" r:id="rId26" name="Check Box 85">
              <controlPr defaultSize="0" autoFill="0" autoLine="0" autoPict="0">
                <anchor moveWithCells="1">
                  <from>
                    <xdr:col>3</xdr:col>
                    <xdr:colOff>676275</xdr:colOff>
                    <xdr:row>32</xdr:row>
                    <xdr:rowOff>104775</xdr:rowOff>
                  </from>
                  <to>
                    <xdr:col>3</xdr:col>
                    <xdr:colOff>1600200</xdr:colOff>
                    <xdr:row>32</xdr:row>
                    <xdr:rowOff>304800</xdr:rowOff>
                  </to>
                </anchor>
              </controlPr>
            </control>
          </mc:Choice>
        </mc:AlternateContent>
        <mc:AlternateContent xmlns:mc="http://schemas.openxmlformats.org/markup-compatibility/2006">
          <mc:Choice Requires="x14">
            <control shapeId="3159" r:id="rId27" name="Check Box 87">
              <controlPr defaultSize="0" autoFill="0" autoLine="0" autoPict="0">
                <anchor moveWithCells="1">
                  <from>
                    <xdr:col>3</xdr:col>
                    <xdr:colOff>657225</xdr:colOff>
                    <xdr:row>33</xdr:row>
                    <xdr:rowOff>180975</xdr:rowOff>
                  </from>
                  <to>
                    <xdr:col>3</xdr:col>
                    <xdr:colOff>1590675</xdr:colOff>
                    <xdr:row>33</xdr:row>
                    <xdr:rowOff>390525</xdr:rowOff>
                  </to>
                </anchor>
              </controlPr>
            </control>
          </mc:Choice>
        </mc:AlternateContent>
        <mc:AlternateContent xmlns:mc="http://schemas.openxmlformats.org/markup-compatibility/2006">
          <mc:Choice Requires="x14">
            <control shapeId="3163" r:id="rId28" name="Check Box 91">
              <controlPr defaultSize="0" autoFill="0" autoLine="0" autoPict="0">
                <anchor moveWithCells="1">
                  <from>
                    <xdr:col>3</xdr:col>
                    <xdr:colOff>723900</xdr:colOff>
                    <xdr:row>16</xdr:row>
                    <xdr:rowOff>228600</xdr:rowOff>
                  </from>
                  <to>
                    <xdr:col>3</xdr:col>
                    <xdr:colOff>1666875</xdr:colOff>
                    <xdr:row>16</xdr:row>
                    <xdr:rowOff>447675</xdr:rowOff>
                  </to>
                </anchor>
              </controlPr>
            </control>
          </mc:Choice>
        </mc:AlternateContent>
        <mc:AlternateContent xmlns:mc="http://schemas.openxmlformats.org/markup-compatibility/2006">
          <mc:Choice Requires="x14">
            <control shapeId="3165" r:id="rId29" name="Check Box 93">
              <controlPr defaultSize="0" autoFill="0" autoLine="0" autoPict="0">
                <anchor moveWithCells="1">
                  <from>
                    <xdr:col>1</xdr:col>
                    <xdr:colOff>533400</xdr:colOff>
                    <xdr:row>57</xdr:row>
                    <xdr:rowOff>28575</xdr:rowOff>
                  </from>
                  <to>
                    <xdr:col>2</xdr:col>
                    <xdr:colOff>342900</xdr:colOff>
                    <xdr:row>58</xdr:row>
                    <xdr:rowOff>0</xdr:rowOff>
                  </to>
                </anchor>
              </controlPr>
            </control>
          </mc:Choice>
        </mc:AlternateContent>
        <mc:AlternateContent xmlns:mc="http://schemas.openxmlformats.org/markup-compatibility/2006">
          <mc:Choice Requires="x14">
            <control shapeId="3166" r:id="rId30" name="Check Box 94">
              <controlPr defaultSize="0" autoFill="0" autoLine="0" autoPict="0">
                <anchor moveWithCells="1">
                  <from>
                    <xdr:col>1</xdr:col>
                    <xdr:colOff>533400</xdr:colOff>
                    <xdr:row>58</xdr:row>
                    <xdr:rowOff>28575</xdr:rowOff>
                  </from>
                  <to>
                    <xdr:col>2</xdr:col>
                    <xdr:colOff>342900</xdr:colOff>
                    <xdr:row>59</xdr:row>
                    <xdr:rowOff>0</xdr:rowOff>
                  </to>
                </anchor>
              </controlPr>
            </control>
          </mc:Choice>
        </mc:AlternateContent>
        <mc:AlternateContent xmlns:mc="http://schemas.openxmlformats.org/markup-compatibility/2006">
          <mc:Choice Requires="x14">
            <control shapeId="3167" r:id="rId31" name="Check Box 95">
              <controlPr defaultSize="0" autoFill="0" autoLine="0" autoPict="0">
                <anchor moveWithCells="1">
                  <from>
                    <xdr:col>1</xdr:col>
                    <xdr:colOff>533400</xdr:colOff>
                    <xdr:row>59</xdr:row>
                    <xdr:rowOff>28575</xdr:rowOff>
                  </from>
                  <to>
                    <xdr:col>2</xdr:col>
                    <xdr:colOff>342900</xdr:colOff>
                    <xdr:row>60</xdr:row>
                    <xdr:rowOff>0</xdr:rowOff>
                  </to>
                </anchor>
              </controlPr>
            </control>
          </mc:Choice>
        </mc:AlternateContent>
        <mc:AlternateContent xmlns:mc="http://schemas.openxmlformats.org/markup-compatibility/2006">
          <mc:Choice Requires="x14">
            <control shapeId="3168" r:id="rId32" name="Check Box 96">
              <controlPr defaultSize="0" autoFill="0" autoLine="0" autoPict="0">
                <anchor moveWithCells="1">
                  <from>
                    <xdr:col>1</xdr:col>
                    <xdr:colOff>533400</xdr:colOff>
                    <xdr:row>63</xdr:row>
                    <xdr:rowOff>28575</xdr:rowOff>
                  </from>
                  <to>
                    <xdr:col>2</xdr:col>
                    <xdr:colOff>342900</xdr:colOff>
                    <xdr:row>64</xdr:row>
                    <xdr:rowOff>0</xdr:rowOff>
                  </to>
                </anchor>
              </controlPr>
            </control>
          </mc:Choice>
        </mc:AlternateContent>
        <mc:AlternateContent xmlns:mc="http://schemas.openxmlformats.org/markup-compatibility/2006">
          <mc:Choice Requires="x14">
            <control shapeId="3169" r:id="rId33" name="Check Box 97">
              <controlPr defaultSize="0" autoFill="0" autoLine="0" autoPict="0">
                <anchor moveWithCells="1">
                  <from>
                    <xdr:col>1</xdr:col>
                    <xdr:colOff>533400</xdr:colOff>
                    <xdr:row>64</xdr:row>
                    <xdr:rowOff>28575</xdr:rowOff>
                  </from>
                  <to>
                    <xdr:col>2</xdr:col>
                    <xdr:colOff>342900</xdr:colOff>
                    <xdr:row>65</xdr:row>
                    <xdr:rowOff>0</xdr:rowOff>
                  </to>
                </anchor>
              </controlPr>
            </control>
          </mc:Choice>
        </mc:AlternateContent>
        <mc:AlternateContent xmlns:mc="http://schemas.openxmlformats.org/markup-compatibility/2006">
          <mc:Choice Requires="x14">
            <control shapeId="3171" r:id="rId34" name="Check Box 99">
              <controlPr defaultSize="0" autoFill="0" autoLine="0" autoPict="0">
                <anchor moveWithCells="1">
                  <from>
                    <xdr:col>1</xdr:col>
                    <xdr:colOff>533400</xdr:colOff>
                    <xdr:row>57</xdr:row>
                    <xdr:rowOff>28575</xdr:rowOff>
                  </from>
                  <to>
                    <xdr:col>2</xdr:col>
                    <xdr:colOff>342900</xdr:colOff>
                    <xdr:row>58</xdr:row>
                    <xdr:rowOff>0</xdr:rowOff>
                  </to>
                </anchor>
              </controlPr>
            </control>
          </mc:Choice>
        </mc:AlternateContent>
        <mc:AlternateContent xmlns:mc="http://schemas.openxmlformats.org/markup-compatibility/2006">
          <mc:Choice Requires="x14">
            <control shapeId="3172" r:id="rId35" name="Check Box 100">
              <controlPr defaultSize="0" autoFill="0" autoLine="0" autoPict="0">
                <anchor moveWithCells="1">
                  <from>
                    <xdr:col>1</xdr:col>
                    <xdr:colOff>533400</xdr:colOff>
                    <xdr:row>58</xdr:row>
                    <xdr:rowOff>28575</xdr:rowOff>
                  </from>
                  <to>
                    <xdr:col>2</xdr:col>
                    <xdr:colOff>342900</xdr:colOff>
                    <xdr:row>59</xdr:row>
                    <xdr:rowOff>0</xdr:rowOff>
                  </to>
                </anchor>
              </controlPr>
            </control>
          </mc:Choice>
        </mc:AlternateContent>
        <mc:AlternateContent xmlns:mc="http://schemas.openxmlformats.org/markup-compatibility/2006">
          <mc:Choice Requires="x14">
            <control shapeId="3173" r:id="rId36" name="Check Box 101">
              <controlPr defaultSize="0" autoFill="0" autoLine="0" autoPict="0">
                <anchor moveWithCells="1">
                  <from>
                    <xdr:col>1</xdr:col>
                    <xdr:colOff>533400</xdr:colOff>
                    <xdr:row>59</xdr:row>
                    <xdr:rowOff>28575</xdr:rowOff>
                  </from>
                  <to>
                    <xdr:col>2</xdr:col>
                    <xdr:colOff>342900</xdr:colOff>
                    <xdr:row>60</xdr:row>
                    <xdr:rowOff>0</xdr:rowOff>
                  </to>
                </anchor>
              </controlPr>
            </control>
          </mc:Choice>
        </mc:AlternateContent>
        <mc:AlternateContent xmlns:mc="http://schemas.openxmlformats.org/markup-compatibility/2006">
          <mc:Choice Requires="x14">
            <control shapeId="3174" r:id="rId37" name="Check Box 102">
              <controlPr defaultSize="0" autoFill="0" autoLine="0" autoPict="0">
                <anchor moveWithCells="1">
                  <from>
                    <xdr:col>1</xdr:col>
                    <xdr:colOff>533400</xdr:colOff>
                    <xdr:row>62</xdr:row>
                    <xdr:rowOff>28575</xdr:rowOff>
                  </from>
                  <to>
                    <xdr:col>2</xdr:col>
                    <xdr:colOff>342900</xdr:colOff>
                    <xdr:row>63</xdr:row>
                    <xdr:rowOff>0</xdr:rowOff>
                  </to>
                </anchor>
              </controlPr>
            </control>
          </mc:Choice>
        </mc:AlternateContent>
        <mc:AlternateContent xmlns:mc="http://schemas.openxmlformats.org/markup-compatibility/2006">
          <mc:Choice Requires="x14">
            <control shapeId="3175" r:id="rId38" name="Check Box 103">
              <controlPr defaultSize="0" autoFill="0" autoLine="0" autoPict="0">
                <anchor moveWithCells="1">
                  <from>
                    <xdr:col>1</xdr:col>
                    <xdr:colOff>533400</xdr:colOff>
                    <xdr:row>63</xdr:row>
                    <xdr:rowOff>28575</xdr:rowOff>
                  </from>
                  <to>
                    <xdr:col>2</xdr:col>
                    <xdr:colOff>342900</xdr:colOff>
                    <xdr:row>64</xdr:row>
                    <xdr:rowOff>0</xdr:rowOff>
                  </to>
                </anchor>
              </controlPr>
            </control>
          </mc:Choice>
        </mc:AlternateContent>
        <mc:AlternateContent xmlns:mc="http://schemas.openxmlformats.org/markup-compatibility/2006">
          <mc:Choice Requires="x14">
            <control shapeId="3176" r:id="rId39" name="Check Box 104">
              <controlPr defaultSize="0" autoFill="0" autoLine="0" autoPict="0">
                <anchor moveWithCells="1">
                  <from>
                    <xdr:col>1</xdr:col>
                    <xdr:colOff>533400</xdr:colOff>
                    <xdr:row>64</xdr:row>
                    <xdr:rowOff>28575</xdr:rowOff>
                  </from>
                  <to>
                    <xdr:col>2</xdr:col>
                    <xdr:colOff>342900</xdr:colOff>
                    <xdr:row>65</xdr:row>
                    <xdr:rowOff>0</xdr:rowOff>
                  </to>
                </anchor>
              </controlPr>
            </control>
          </mc:Choice>
        </mc:AlternateContent>
        <mc:AlternateContent xmlns:mc="http://schemas.openxmlformats.org/markup-compatibility/2006">
          <mc:Choice Requires="x14">
            <control shapeId="3178" r:id="rId40" name="Check Box 106">
              <controlPr defaultSize="0" autoFill="0" autoLine="0" autoPict="0">
                <anchor moveWithCells="1">
                  <from>
                    <xdr:col>3</xdr:col>
                    <xdr:colOff>638175</xdr:colOff>
                    <xdr:row>71</xdr:row>
                    <xdr:rowOff>9525</xdr:rowOff>
                  </from>
                  <to>
                    <xdr:col>3</xdr:col>
                    <xdr:colOff>1562100</xdr:colOff>
                    <xdr:row>71</xdr:row>
                    <xdr:rowOff>219075</xdr:rowOff>
                  </to>
                </anchor>
              </controlPr>
            </control>
          </mc:Choice>
        </mc:AlternateContent>
        <mc:AlternateContent xmlns:mc="http://schemas.openxmlformats.org/markup-compatibility/2006">
          <mc:Choice Requires="x14">
            <control shapeId="3190" r:id="rId41" name="Check Box 118">
              <controlPr defaultSize="0" autoFill="0" autoLine="0" autoPict="0">
                <anchor moveWithCells="1">
                  <from>
                    <xdr:col>1</xdr:col>
                    <xdr:colOff>533400</xdr:colOff>
                    <xdr:row>57</xdr:row>
                    <xdr:rowOff>28575</xdr:rowOff>
                  </from>
                  <to>
                    <xdr:col>2</xdr:col>
                    <xdr:colOff>342900</xdr:colOff>
                    <xdr:row>58</xdr:row>
                    <xdr:rowOff>0</xdr:rowOff>
                  </to>
                </anchor>
              </controlPr>
            </control>
          </mc:Choice>
        </mc:AlternateContent>
        <mc:AlternateContent xmlns:mc="http://schemas.openxmlformats.org/markup-compatibility/2006">
          <mc:Choice Requires="x14">
            <control shapeId="3191" r:id="rId42" name="Check Box 119">
              <controlPr defaultSize="0" autoFill="0" autoLine="0" autoPict="0">
                <anchor moveWithCells="1">
                  <from>
                    <xdr:col>1</xdr:col>
                    <xdr:colOff>533400</xdr:colOff>
                    <xdr:row>58</xdr:row>
                    <xdr:rowOff>28575</xdr:rowOff>
                  </from>
                  <to>
                    <xdr:col>2</xdr:col>
                    <xdr:colOff>342900</xdr:colOff>
                    <xdr:row>59</xdr:row>
                    <xdr:rowOff>0</xdr:rowOff>
                  </to>
                </anchor>
              </controlPr>
            </control>
          </mc:Choice>
        </mc:AlternateContent>
        <mc:AlternateContent xmlns:mc="http://schemas.openxmlformats.org/markup-compatibility/2006">
          <mc:Choice Requires="x14">
            <control shapeId="3192" r:id="rId43" name="Check Box 120">
              <controlPr defaultSize="0" autoFill="0" autoLine="0" autoPict="0">
                <anchor moveWithCells="1">
                  <from>
                    <xdr:col>1</xdr:col>
                    <xdr:colOff>533400</xdr:colOff>
                    <xdr:row>59</xdr:row>
                    <xdr:rowOff>28575</xdr:rowOff>
                  </from>
                  <to>
                    <xdr:col>2</xdr:col>
                    <xdr:colOff>342900</xdr:colOff>
                    <xdr:row>60</xdr:row>
                    <xdr:rowOff>0</xdr:rowOff>
                  </to>
                </anchor>
              </controlPr>
            </control>
          </mc:Choice>
        </mc:AlternateContent>
        <mc:AlternateContent xmlns:mc="http://schemas.openxmlformats.org/markup-compatibility/2006">
          <mc:Choice Requires="x14">
            <control shapeId="3193" r:id="rId44" name="Check Box 121">
              <controlPr defaultSize="0" autoFill="0" autoLine="0" autoPict="0">
                <anchor moveWithCells="1">
                  <from>
                    <xdr:col>1</xdr:col>
                    <xdr:colOff>533400</xdr:colOff>
                    <xdr:row>63</xdr:row>
                    <xdr:rowOff>28575</xdr:rowOff>
                  </from>
                  <to>
                    <xdr:col>2</xdr:col>
                    <xdr:colOff>342900</xdr:colOff>
                    <xdr:row>64</xdr:row>
                    <xdr:rowOff>0</xdr:rowOff>
                  </to>
                </anchor>
              </controlPr>
            </control>
          </mc:Choice>
        </mc:AlternateContent>
        <mc:AlternateContent xmlns:mc="http://schemas.openxmlformats.org/markup-compatibility/2006">
          <mc:Choice Requires="x14">
            <control shapeId="3194" r:id="rId45" name="Check Box 122">
              <controlPr defaultSize="0" autoFill="0" autoLine="0" autoPict="0">
                <anchor moveWithCells="1">
                  <from>
                    <xdr:col>1</xdr:col>
                    <xdr:colOff>533400</xdr:colOff>
                    <xdr:row>64</xdr:row>
                    <xdr:rowOff>28575</xdr:rowOff>
                  </from>
                  <to>
                    <xdr:col>2</xdr:col>
                    <xdr:colOff>342900</xdr:colOff>
                    <xdr:row>65</xdr:row>
                    <xdr:rowOff>0</xdr:rowOff>
                  </to>
                </anchor>
              </controlPr>
            </control>
          </mc:Choice>
        </mc:AlternateContent>
        <mc:AlternateContent xmlns:mc="http://schemas.openxmlformats.org/markup-compatibility/2006">
          <mc:Choice Requires="x14">
            <control shapeId="3195" r:id="rId46" name="Check Box 123">
              <controlPr defaultSize="0" autoFill="0" autoLine="0" autoPict="0">
                <anchor moveWithCells="1">
                  <from>
                    <xdr:col>1</xdr:col>
                    <xdr:colOff>533400</xdr:colOff>
                    <xdr:row>57</xdr:row>
                    <xdr:rowOff>28575</xdr:rowOff>
                  </from>
                  <to>
                    <xdr:col>2</xdr:col>
                    <xdr:colOff>342900</xdr:colOff>
                    <xdr:row>58</xdr:row>
                    <xdr:rowOff>0</xdr:rowOff>
                  </to>
                </anchor>
              </controlPr>
            </control>
          </mc:Choice>
        </mc:AlternateContent>
        <mc:AlternateContent xmlns:mc="http://schemas.openxmlformats.org/markup-compatibility/2006">
          <mc:Choice Requires="x14">
            <control shapeId="3196" r:id="rId47" name="Check Box 124">
              <controlPr defaultSize="0" autoFill="0" autoLine="0" autoPict="0">
                <anchor moveWithCells="1">
                  <from>
                    <xdr:col>1</xdr:col>
                    <xdr:colOff>533400</xdr:colOff>
                    <xdr:row>58</xdr:row>
                    <xdr:rowOff>28575</xdr:rowOff>
                  </from>
                  <to>
                    <xdr:col>2</xdr:col>
                    <xdr:colOff>342900</xdr:colOff>
                    <xdr:row>59</xdr:row>
                    <xdr:rowOff>0</xdr:rowOff>
                  </to>
                </anchor>
              </controlPr>
            </control>
          </mc:Choice>
        </mc:AlternateContent>
        <mc:AlternateContent xmlns:mc="http://schemas.openxmlformats.org/markup-compatibility/2006">
          <mc:Choice Requires="x14">
            <control shapeId="3197" r:id="rId48" name="Check Box 125">
              <controlPr defaultSize="0" autoFill="0" autoLine="0" autoPict="0">
                <anchor moveWithCells="1">
                  <from>
                    <xdr:col>1</xdr:col>
                    <xdr:colOff>533400</xdr:colOff>
                    <xdr:row>59</xdr:row>
                    <xdr:rowOff>28575</xdr:rowOff>
                  </from>
                  <to>
                    <xdr:col>2</xdr:col>
                    <xdr:colOff>342900</xdr:colOff>
                    <xdr:row>60</xdr:row>
                    <xdr:rowOff>0</xdr:rowOff>
                  </to>
                </anchor>
              </controlPr>
            </control>
          </mc:Choice>
        </mc:AlternateContent>
        <mc:AlternateContent xmlns:mc="http://schemas.openxmlformats.org/markup-compatibility/2006">
          <mc:Choice Requires="x14">
            <control shapeId="3198" r:id="rId49" name="Check Box 126">
              <controlPr defaultSize="0" autoFill="0" autoLine="0" autoPict="0">
                <anchor moveWithCells="1">
                  <from>
                    <xdr:col>1</xdr:col>
                    <xdr:colOff>533400</xdr:colOff>
                    <xdr:row>62</xdr:row>
                    <xdr:rowOff>28575</xdr:rowOff>
                  </from>
                  <to>
                    <xdr:col>2</xdr:col>
                    <xdr:colOff>342900</xdr:colOff>
                    <xdr:row>63</xdr:row>
                    <xdr:rowOff>0</xdr:rowOff>
                  </to>
                </anchor>
              </controlPr>
            </control>
          </mc:Choice>
        </mc:AlternateContent>
        <mc:AlternateContent xmlns:mc="http://schemas.openxmlformats.org/markup-compatibility/2006">
          <mc:Choice Requires="x14">
            <control shapeId="3199" r:id="rId50" name="Check Box 127">
              <controlPr defaultSize="0" autoFill="0" autoLine="0" autoPict="0">
                <anchor moveWithCells="1">
                  <from>
                    <xdr:col>1</xdr:col>
                    <xdr:colOff>533400</xdr:colOff>
                    <xdr:row>63</xdr:row>
                    <xdr:rowOff>28575</xdr:rowOff>
                  </from>
                  <to>
                    <xdr:col>2</xdr:col>
                    <xdr:colOff>342900</xdr:colOff>
                    <xdr:row>64</xdr:row>
                    <xdr:rowOff>0</xdr:rowOff>
                  </to>
                </anchor>
              </controlPr>
            </control>
          </mc:Choice>
        </mc:AlternateContent>
        <mc:AlternateContent xmlns:mc="http://schemas.openxmlformats.org/markup-compatibility/2006">
          <mc:Choice Requires="x14">
            <control shapeId="3200" r:id="rId51" name="Check Box 128">
              <controlPr defaultSize="0" autoFill="0" autoLine="0" autoPict="0">
                <anchor moveWithCells="1">
                  <from>
                    <xdr:col>1</xdr:col>
                    <xdr:colOff>533400</xdr:colOff>
                    <xdr:row>64</xdr:row>
                    <xdr:rowOff>28575</xdr:rowOff>
                  </from>
                  <to>
                    <xdr:col>2</xdr:col>
                    <xdr:colOff>342900</xdr:colOff>
                    <xdr:row>65</xdr:row>
                    <xdr:rowOff>0</xdr:rowOff>
                  </to>
                </anchor>
              </controlPr>
            </control>
          </mc:Choice>
        </mc:AlternateContent>
        <mc:AlternateContent xmlns:mc="http://schemas.openxmlformats.org/markup-compatibility/2006">
          <mc:Choice Requires="x14">
            <control shapeId="3202" r:id="rId52" name="Check Box 130">
              <controlPr defaultSize="0" autoFill="0" autoLine="0" autoPict="0">
                <anchor moveWithCells="1">
                  <from>
                    <xdr:col>3</xdr:col>
                    <xdr:colOff>685800</xdr:colOff>
                    <xdr:row>28</xdr:row>
                    <xdr:rowOff>104775</xdr:rowOff>
                  </from>
                  <to>
                    <xdr:col>3</xdr:col>
                    <xdr:colOff>1628775</xdr:colOff>
                    <xdr:row>28</xdr:row>
                    <xdr:rowOff>314325</xdr:rowOff>
                  </to>
                </anchor>
              </controlPr>
            </control>
          </mc:Choice>
        </mc:AlternateContent>
        <mc:AlternateContent xmlns:mc="http://schemas.openxmlformats.org/markup-compatibility/2006">
          <mc:Choice Requires="x14">
            <control shapeId="3203" r:id="rId53" name="Check Box 131">
              <controlPr defaultSize="0" autoFill="0" autoLine="0" autoPict="0">
                <anchor moveWithCells="1">
                  <from>
                    <xdr:col>3</xdr:col>
                    <xdr:colOff>638175</xdr:colOff>
                    <xdr:row>51</xdr:row>
                    <xdr:rowOff>152400</xdr:rowOff>
                  </from>
                  <to>
                    <xdr:col>3</xdr:col>
                    <xdr:colOff>1571625</xdr:colOff>
                    <xdr:row>51</xdr:row>
                    <xdr:rowOff>371475</xdr:rowOff>
                  </to>
                </anchor>
              </controlPr>
            </control>
          </mc:Choice>
        </mc:AlternateContent>
        <mc:AlternateContent xmlns:mc="http://schemas.openxmlformats.org/markup-compatibility/2006">
          <mc:Choice Requires="x14">
            <control shapeId="3204" r:id="rId54" name="Check Box 132">
              <controlPr defaultSize="0" autoFill="0" autoLine="0" autoPict="0">
                <anchor moveWithCells="1">
                  <from>
                    <xdr:col>3</xdr:col>
                    <xdr:colOff>619125</xdr:colOff>
                    <xdr:row>68</xdr:row>
                    <xdr:rowOff>104775</xdr:rowOff>
                  </from>
                  <to>
                    <xdr:col>3</xdr:col>
                    <xdr:colOff>1552575</xdr:colOff>
                    <xdr:row>68</xdr:row>
                    <xdr:rowOff>304800</xdr:rowOff>
                  </to>
                </anchor>
              </controlPr>
            </control>
          </mc:Choice>
        </mc:AlternateContent>
        <mc:AlternateContent xmlns:mc="http://schemas.openxmlformats.org/markup-compatibility/2006">
          <mc:Choice Requires="x14">
            <control shapeId="3209" r:id="rId55" name="Check Box 137">
              <controlPr defaultSize="0" autoFill="0" autoLine="0" autoPict="0">
                <anchor moveWithCells="1">
                  <from>
                    <xdr:col>3</xdr:col>
                    <xdr:colOff>714375</xdr:colOff>
                    <xdr:row>19</xdr:row>
                    <xdr:rowOff>123825</xdr:rowOff>
                  </from>
                  <to>
                    <xdr:col>3</xdr:col>
                    <xdr:colOff>1638300</xdr:colOff>
                    <xdr:row>19</xdr:row>
                    <xdr:rowOff>333375</xdr:rowOff>
                  </to>
                </anchor>
              </controlPr>
            </control>
          </mc:Choice>
        </mc:AlternateContent>
        <mc:AlternateContent xmlns:mc="http://schemas.openxmlformats.org/markup-compatibility/2006">
          <mc:Choice Requires="x14">
            <control shapeId="3211" r:id="rId56" name="Check Box 139">
              <controlPr locked="0" defaultSize="0" autoFill="0" autoLine="0" autoPict="0">
                <anchor moveWithCells="1">
                  <from>
                    <xdr:col>3</xdr:col>
                    <xdr:colOff>333375</xdr:colOff>
                    <xdr:row>19</xdr:row>
                    <xdr:rowOff>342900</xdr:rowOff>
                  </from>
                  <to>
                    <xdr:col>3</xdr:col>
                    <xdr:colOff>1228725</xdr:colOff>
                    <xdr:row>19</xdr:row>
                    <xdr:rowOff>561975</xdr:rowOff>
                  </to>
                </anchor>
              </controlPr>
            </control>
          </mc:Choice>
        </mc:AlternateContent>
        <mc:AlternateContent xmlns:mc="http://schemas.openxmlformats.org/markup-compatibility/2006">
          <mc:Choice Requires="x14">
            <control shapeId="3212" r:id="rId57" name="Check Box 140">
              <controlPr locked="0" defaultSize="0" autoFill="0" autoLine="0" autoPict="0">
                <anchor moveWithCells="1">
                  <from>
                    <xdr:col>3</xdr:col>
                    <xdr:colOff>352425</xdr:colOff>
                    <xdr:row>23</xdr:row>
                    <xdr:rowOff>342900</xdr:rowOff>
                  </from>
                  <to>
                    <xdr:col>3</xdr:col>
                    <xdr:colOff>1257300</xdr:colOff>
                    <xdr:row>23</xdr:row>
                    <xdr:rowOff>561975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000"/>
    <pageSetUpPr fitToPage="1"/>
  </sheetPr>
  <dimension ref="A1:J24"/>
  <sheetViews>
    <sheetView zoomScaleNormal="100" workbookViewId="0">
      <selection activeCell="C15" sqref="C15"/>
    </sheetView>
  </sheetViews>
  <sheetFormatPr defaultColWidth="9.42578125" defaultRowHeight="18" customHeight="1" x14ac:dyDescent="0.25"/>
  <cols>
    <col min="1" max="1" width="9.140625" style="173" customWidth="1"/>
    <col min="2" max="2" width="16.5703125" style="172" customWidth="1"/>
    <col min="3" max="3" width="112.5703125" style="172" bestFit="1" customWidth="1"/>
    <col min="4" max="5" width="22.5703125" style="172" customWidth="1"/>
    <col min="6" max="6" width="11.5703125" style="172" customWidth="1"/>
    <col min="7" max="9" width="9.42578125" style="172" customWidth="1"/>
    <col min="10" max="16384" width="9.42578125" style="172"/>
  </cols>
  <sheetData>
    <row r="1" spans="1:10" s="176" customFormat="1" ht="18" customHeight="1" x14ac:dyDescent="0.25">
      <c r="A1" s="233" t="s">
        <v>260</v>
      </c>
      <c r="B1" s="233"/>
      <c r="C1" s="233"/>
      <c r="D1" s="233"/>
      <c r="E1" s="233"/>
      <c r="F1" s="233"/>
      <c r="G1" s="233"/>
      <c r="H1" s="233"/>
      <c r="I1" s="233"/>
      <c r="J1" s="233"/>
    </row>
    <row r="2" spans="1:10" s="176" customFormat="1" ht="18" customHeight="1" x14ac:dyDescent="0.25">
      <c r="A2" s="233" t="s">
        <v>325</v>
      </c>
      <c r="B2" s="233"/>
      <c r="C2" s="233"/>
      <c r="D2" s="233"/>
      <c r="E2" s="233"/>
      <c r="F2" s="233"/>
      <c r="G2" s="233"/>
      <c r="H2" s="233"/>
      <c r="I2" s="233"/>
      <c r="J2" s="233"/>
    </row>
    <row r="3" spans="1:10" s="176" customFormat="1" ht="18" customHeight="1" x14ac:dyDescent="0.25">
      <c r="A3" s="185"/>
      <c r="B3" s="185"/>
      <c r="C3" s="185"/>
      <c r="D3" s="185"/>
      <c r="E3" s="185"/>
      <c r="F3" s="185"/>
    </row>
    <row r="4" spans="1:10" ht="18" customHeight="1" x14ac:dyDescent="0.25">
      <c r="A4" s="175" t="s">
        <v>263</v>
      </c>
      <c r="B4" s="176"/>
      <c r="C4" s="167"/>
    </row>
    <row r="5" spans="1:10" ht="18" customHeight="1" x14ac:dyDescent="0.25">
      <c r="A5" s="175" t="s">
        <v>30</v>
      </c>
      <c r="B5" s="176"/>
      <c r="C5" s="167"/>
    </row>
    <row r="6" spans="1:10" ht="18" customHeight="1" x14ac:dyDescent="0.25">
      <c r="A6" s="175" t="s">
        <v>324</v>
      </c>
      <c r="B6" s="176"/>
      <c r="C6" s="190"/>
    </row>
    <row r="8" spans="1:10" s="176" customFormat="1" ht="18" customHeight="1" x14ac:dyDescent="0.25">
      <c r="A8" s="175" t="s">
        <v>143</v>
      </c>
    </row>
    <row r="9" spans="1:10" s="176" customFormat="1" ht="18" customHeight="1" x14ac:dyDescent="0.25">
      <c r="A9" s="177"/>
    </row>
    <row r="10" spans="1:10" s="176" customFormat="1" ht="18" customHeight="1" x14ac:dyDescent="0.25">
      <c r="A10" s="177" t="s">
        <v>71</v>
      </c>
    </row>
    <row r="11" spans="1:10" s="176" customFormat="1" ht="18" customHeight="1" x14ac:dyDescent="0.25">
      <c r="A11" s="177"/>
      <c r="B11" s="178" t="s">
        <v>36</v>
      </c>
      <c r="C11" s="176" t="s">
        <v>208</v>
      </c>
    </row>
    <row r="12" spans="1:10" s="176" customFormat="1" ht="18" customHeight="1" x14ac:dyDescent="0.25">
      <c r="A12" s="177"/>
      <c r="B12" s="178" t="s">
        <v>37</v>
      </c>
      <c r="C12" s="176" t="s">
        <v>144</v>
      </c>
    </row>
    <row r="14" spans="1:10" ht="18" customHeight="1" x14ac:dyDescent="0.25">
      <c r="A14" s="321" t="s">
        <v>317</v>
      </c>
      <c r="B14" s="322"/>
      <c r="C14" s="179" t="s">
        <v>145</v>
      </c>
    </row>
    <row r="15" spans="1:10" ht="25.7" customHeight="1" x14ac:dyDescent="0.25">
      <c r="A15" s="319"/>
      <c r="B15" s="320"/>
      <c r="C15" s="186"/>
    </row>
    <row r="16" spans="1:10" ht="25.7" customHeight="1" x14ac:dyDescent="0.25">
      <c r="A16" s="323"/>
      <c r="B16" s="323"/>
      <c r="C16" s="186"/>
    </row>
    <row r="17" spans="1:3" ht="25.7" customHeight="1" x14ac:dyDescent="0.25">
      <c r="A17" s="323"/>
      <c r="B17" s="323"/>
      <c r="C17" s="186"/>
    </row>
    <row r="18" spans="1:3" ht="25.7" customHeight="1" x14ac:dyDescent="0.25">
      <c r="A18" s="323"/>
      <c r="B18" s="323"/>
      <c r="C18" s="186"/>
    </row>
    <row r="19" spans="1:3" ht="25.7" customHeight="1" x14ac:dyDescent="0.25">
      <c r="A19" s="272"/>
      <c r="B19" s="273"/>
      <c r="C19" s="186"/>
    </row>
    <row r="20" spans="1:3" ht="25.7" customHeight="1" x14ac:dyDescent="0.25">
      <c r="A20" s="323"/>
      <c r="B20" s="323"/>
      <c r="C20" s="186"/>
    </row>
    <row r="21" spans="1:3" ht="25.7" customHeight="1" x14ac:dyDescent="0.25">
      <c r="A21" s="187"/>
      <c r="B21" s="188"/>
      <c r="C21" s="186"/>
    </row>
    <row r="22" spans="1:3" ht="25.7" customHeight="1" x14ac:dyDescent="0.25">
      <c r="A22" s="319"/>
      <c r="B22" s="320"/>
      <c r="C22" s="186"/>
    </row>
    <row r="24" spans="1:3" ht="18" customHeight="1" x14ac:dyDescent="0.25">
      <c r="A24" s="174" t="s">
        <v>72</v>
      </c>
    </row>
  </sheetData>
  <sheetProtection algorithmName="SHA-512" hashValue="N0KM4n9R9FG+UASza9GipeFrx+uEYxfF4CvWJ5CxH9s8ZosFF+eb6cGkd6Y05jmZFiA4PdeHI7T8LVXQgfv4TQ==" saltValue="A5+BqSYTw+hCB3rklaupqw==" spinCount="100000" sheet="1" selectLockedCells="1"/>
  <mergeCells count="10">
    <mergeCell ref="A1:J1"/>
    <mergeCell ref="A2:J2"/>
    <mergeCell ref="A22:B22"/>
    <mergeCell ref="A14:B14"/>
    <mergeCell ref="A15:B15"/>
    <mergeCell ref="A16:B16"/>
    <mergeCell ref="A17:B17"/>
    <mergeCell ref="A18:B18"/>
    <mergeCell ref="A20:B20"/>
    <mergeCell ref="A19:B19"/>
  </mergeCells>
  <pageMargins left="0.7" right="0.7" top="0.75" bottom="0.75" header="0.3" footer="0.3"/>
  <pageSetup paperSize="9" scale="6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53" r:id="rId4" name="Check Box 57">
              <controlPr defaultSize="0" autoFill="0" autoLine="0" autoPict="0">
                <anchor moveWithCells="1">
                  <from>
                    <xdr:col>2</xdr:col>
                    <xdr:colOff>5715000</xdr:colOff>
                    <xdr:row>11</xdr:row>
                    <xdr:rowOff>0</xdr:rowOff>
                  </from>
                  <to>
                    <xdr:col>2</xdr:col>
                    <xdr:colOff>6581775</xdr:colOff>
                    <xdr:row>11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4" tint="0.59999389629810485"/>
    <pageSetUpPr fitToPage="1"/>
  </sheetPr>
  <dimension ref="A1:L58"/>
  <sheetViews>
    <sheetView showGridLines="0" topLeftCell="A13" zoomScaleNormal="100" workbookViewId="0">
      <selection activeCell="C5" sqref="C5"/>
    </sheetView>
  </sheetViews>
  <sheetFormatPr defaultColWidth="9.42578125" defaultRowHeight="18" customHeight="1" x14ac:dyDescent="0.25"/>
  <cols>
    <col min="1" max="1" width="6.42578125" style="72" customWidth="1"/>
    <col min="2" max="2" width="19.5703125" style="1" customWidth="1"/>
    <col min="3" max="3" width="80.140625" style="1" customWidth="1"/>
    <col min="4" max="4" width="31.42578125" style="1" customWidth="1"/>
    <col min="5" max="5" width="14.5703125" style="1" bestFit="1" customWidth="1"/>
    <col min="6" max="6" width="19" style="1" customWidth="1"/>
    <col min="7" max="7" width="17.85546875" style="1" customWidth="1"/>
    <col min="8" max="8" width="9.42578125" style="1" customWidth="1"/>
    <col min="9" max="9" width="29.5703125" style="1" hidden="1" customWidth="1"/>
    <col min="10" max="12" width="9.42578125" style="1" hidden="1" customWidth="1"/>
    <col min="13" max="13" width="9.42578125" style="1" customWidth="1"/>
    <col min="14" max="16384" width="9.42578125" style="1"/>
  </cols>
  <sheetData>
    <row r="1" spans="1:12" ht="18" customHeight="1" x14ac:dyDescent="0.25">
      <c r="A1" s="233" t="s">
        <v>260</v>
      </c>
      <c r="B1" s="233"/>
      <c r="C1" s="233"/>
      <c r="D1" s="233"/>
      <c r="E1" s="233"/>
      <c r="F1" s="233"/>
      <c r="G1" s="233"/>
      <c r="H1" s="233"/>
      <c r="I1" s="233"/>
      <c r="J1" s="233"/>
    </row>
    <row r="2" spans="1:12" ht="18" customHeight="1" x14ac:dyDescent="0.25">
      <c r="A2" s="233" t="s">
        <v>325</v>
      </c>
      <c r="B2" s="233"/>
      <c r="C2" s="233"/>
      <c r="D2" s="233"/>
      <c r="E2" s="233"/>
      <c r="F2" s="233"/>
      <c r="G2" s="233"/>
      <c r="H2" s="233"/>
      <c r="I2" s="233"/>
      <c r="J2" s="233"/>
    </row>
    <row r="3" spans="1:12" ht="18" customHeight="1" x14ac:dyDescent="0.25">
      <c r="A3" s="184"/>
    </row>
    <row r="4" spans="1:12" ht="18" customHeight="1" x14ac:dyDescent="0.25">
      <c r="A4" s="342" t="s">
        <v>146</v>
      </c>
      <c r="B4" s="342"/>
      <c r="C4" s="342"/>
      <c r="D4" s="342"/>
      <c r="E4" s="342"/>
      <c r="F4" s="342"/>
    </row>
    <row r="5" spans="1:12" ht="18" customHeight="1" x14ac:dyDescent="0.25">
      <c r="A5" s="77" t="s">
        <v>263</v>
      </c>
      <c r="C5" s="180"/>
      <c r="I5" s="107" t="s">
        <v>209</v>
      </c>
      <c r="J5" s="108"/>
      <c r="K5" s="108"/>
      <c r="L5" s="108"/>
    </row>
    <row r="6" spans="1:12" ht="18" customHeight="1" x14ac:dyDescent="0.25">
      <c r="A6" s="77" t="s">
        <v>30</v>
      </c>
      <c r="C6" s="180"/>
      <c r="I6" s="155" t="s">
        <v>214</v>
      </c>
      <c r="J6" s="108"/>
      <c r="K6" s="108"/>
      <c r="L6" s="108"/>
    </row>
    <row r="7" spans="1:12" ht="18" customHeight="1" x14ac:dyDescent="0.25">
      <c r="A7" s="189" t="s">
        <v>324</v>
      </c>
      <c r="C7" s="191"/>
      <c r="I7" s="155"/>
      <c r="J7" s="108"/>
      <c r="K7" s="108"/>
      <c r="L7" s="108"/>
    </row>
    <row r="8" spans="1:12" ht="18" customHeight="1" x14ac:dyDescent="0.25">
      <c r="C8" s="61"/>
      <c r="I8" s="115">
        <v>0.6</v>
      </c>
      <c r="J8" s="108"/>
      <c r="K8" s="108"/>
      <c r="L8" s="108"/>
    </row>
    <row r="9" spans="1:12" ht="18" customHeight="1" x14ac:dyDescent="0.25">
      <c r="C9" s="61"/>
      <c r="D9" s="160" t="str">
        <f>IF('Section1 Tax Gov Structure'!I34=FALSE,"Assessment is incomplete!","")</f>
        <v>Assessment is incomplete!</v>
      </c>
      <c r="I9" s="108"/>
      <c r="J9" s="108"/>
      <c r="K9" s="108"/>
      <c r="L9" s="108"/>
    </row>
    <row r="10" spans="1:12" ht="18" customHeight="1" x14ac:dyDescent="0.25">
      <c r="A10" s="238" t="s">
        <v>158</v>
      </c>
      <c r="B10" s="324"/>
      <c r="C10" s="239"/>
      <c r="D10" s="70" t="s">
        <v>73</v>
      </c>
      <c r="J10" s="108"/>
      <c r="K10" s="108"/>
      <c r="L10" s="108"/>
    </row>
    <row r="11" spans="1:12" ht="18" customHeight="1" x14ac:dyDescent="0.25">
      <c r="A11" s="45" t="s">
        <v>147</v>
      </c>
      <c r="B11" s="42"/>
      <c r="C11" s="42"/>
      <c r="D11" s="74"/>
      <c r="I11" s="156" t="s">
        <v>249</v>
      </c>
      <c r="J11" s="108"/>
      <c r="K11" s="108"/>
      <c r="L11" s="108"/>
    </row>
    <row r="12" spans="1:12" ht="18" customHeight="1" x14ac:dyDescent="0.25">
      <c r="A12" s="46">
        <v>1</v>
      </c>
      <c r="B12" s="42" t="s">
        <v>148</v>
      </c>
      <c r="C12" s="78"/>
      <c r="D12" s="47">
        <f>'Section1 Tax Gov Structure'!D14</f>
        <v>0</v>
      </c>
      <c r="I12" s="156" t="str">
        <f>IF(D12&gt;=$I$8,"Y","N")</f>
        <v>N</v>
      </c>
      <c r="J12" s="108"/>
      <c r="K12" s="108"/>
      <c r="L12" s="108"/>
    </row>
    <row r="13" spans="1:12" ht="18" customHeight="1" x14ac:dyDescent="0.25">
      <c r="A13" s="75"/>
      <c r="C13" s="42"/>
      <c r="D13" s="74"/>
      <c r="I13" s="108"/>
      <c r="J13" s="108"/>
      <c r="K13" s="108"/>
      <c r="L13" s="108"/>
    </row>
    <row r="14" spans="1:12" ht="36.75" customHeight="1" x14ac:dyDescent="0.25">
      <c r="A14" s="79">
        <v>2</v>
      </c>
      <c r="B14" s="336" t="s">
        <v>269</v>
      </c>
      <c r="C14" s="337"/>
      <c r="D14" s="80">
        <f>'Section1 Tax Gov Structure'!D25</f>
        <v>0</v>
      </c>
      <c r="I14" s="156" t="str">
        <f>IF(D14&gt;=$I$8,"Y","N")</f>
        <v>N</v>
      </c>
      <c r="J14" s="108"/>
      <c r="K14" s="108"/>
      <c r="L14" s="108"/>
    </row>
    <row r="15" spans="1:12" ht="36.75" customHeight="1" x14ac:dyDescent="0.25">
      <c r="A15" s="43"/>
      <c r="B15" s="106"/>
      <c r="C15" s="161"/>
      <c r="D15" s="162"/>
      <c r="I15" s="108"/>
      <c r="J15" s="108"/>
      <c r="K15" s="108"/>
      <c r="L15" s="108"/>
    </row>
    <row r="16" spans="1:12" ht="18" customHeight="1" x14ac:dyDescent="0.25">
      <c r="D16" s="160" t="str">
        <f>IF('Section2 Entity-Level Controls'!J75=FALSE,"Assessment is incomplete!","")</f>
        <v>Assessment is incomplete!</v>
      </c>
      <c r="I16" s="108"/>
      <c r="J16" s="108"/>
      <c r="K16" s="108"/>
      <c r="L16" s="108"/>
    </row>
    <row r="17" spans="1:12" ht="18" customHeight="1" x14ac:dyDescent="0.25">
      <c r="A17" s="238" t="s">
        <v>124</v>
      </c>
      <c r="B17" s="324"/>
      <c r="C17" s="239"/>
      <c r="D17" s="70" t="s">
        <v>73</v>
      </c>
      <c r="I17" s="156"/>
      <c r="J17" s="108"/>
      <c r="K17" s="108"/>
      <c r="L17" s="108"/>
    </row>
    <row r="18" spans="1:12" ht="18" customHeight="1" x14ac:dyDescent="0.25">
      <c r="A18" s="67" t="s">
        <v>164</v>
      </c>
      <c r="B18" s="81"/>
      <c r="C18" s="82"/>
      <c r="D18" s="66"/>
      <c r="I18" s="108"/>
      <c r="J18" s="108"/>
      <c r="K18" s="108"/>
      <c r="L18" s="108"/>
    </row>
    <row r="19" spans="1:12" ht="18" customHeight="1" x14ac:dyDescent="0.25">
      <c r="A19" s="63">
        <v>1</v>
      </c>
      <c r="B19" s="328" t="s">
        <v>183</v>
      </c>
      <c r="C19" s="329"/>
      <c r="D19" s="64">
        <f>'Section2 Entity-Level Controls'!D14</f>
        <v>0</v>
      </c>
      <c r="I19" s="156" t="str">
        <f>IF(D19&gt;=$I$8,"Y","N")</f>
        <v>N</v>
      </c>
      <c r="J19" s="108"/>
      <c r="K19" s="108"/>
      <c r="L19" s="108"/>
    </row>
    <row r="20" spans="1:12" ht="18" customHeight="1" x14ac:dyDescent="0.25">
      <c r="A20" s="65"/>
      <c r="D20" s="66"/>
      <c r="I20" s="108"/>
      <c r="J20" s="108"/>
      <c r="K20" s="108"/>
      <c r="L20" s="108"/>
    </row>
    <row r="21" spans="1:12" ht="34.5" customHeight="1" x14ac:dyDescent="0.25">
      <c r="A21" s="63">
        <v>2</v>
      </c>
      <c r="B21" s="328" t="s">
        <v>74</v>
      </c>
      <c r="C21" s="330"/>
      <c r="D21" s="64">
        <f>'Section2 Entity-Level Controls'!D24</f>
        <v>0</v>
      </c>
      <c r="I21" s="156" t="str">
        <f>IF(D21&gt;=$I$8,"Y","N")</f>
        <v>N</v>
      </c>
      <c r="J21" s="108"/>
      <c r="K21" s="108"/>
      <c r="L21" s="108"/>
    </row>
    <row r="22" spans="1:12" ht="18" customHeight="1" x14ac:dyDescent="0.25">
      <c r="A22" s="65"/>
      <c r="B22" s="328"/>
      <c r="C22" s="329"/>
      <c r="D22" s="66"/>
      <c r="I22" s="156"/>
      <c r="J22" s="108"/>
      <c r="K22" s="108"/>
      <c r="L22" s="108"/>
    </row>
    <row r="23" spans="1:12" ht="18" customHeight="1" x14ac:dyDescent="0.25">
      <c r="A23" s="45" t="s">
        <v>165</v>
      </c>
      <c r="B23" s="42"/>
      <c r="C23" s="42"/>
      <c r="D23" s="74"/>
      <c r="I23" s="108"/>
      <c r="J23" s="108"/>
      <c r="K23" s="108"/>
      <c r="L23" s="108"/>
    </row>
    <row r="24" spans="1:12" ht="18" customHeight="1" x14ac:dyDescent="0.25">
      <c r="A24" s="46">
        <v>3</v>
      </c>
      <c r="B24" s="334" t="s">
        <v>47</v>
      </c>
      <c r="C24" s="334"/>
      <c r="D24" s="47">
        <f>'Section2 Entity-Level Controls'!D31</f>
        <v>0</v>
      </c>
      <c r="I24" s="156" t="str">
        <f>IF(D24&gt;=$I$8,"Y","N")</f>
        <v>N</v>
      </c>
      <c r="J24" s="108"/>
      <c r="K24" s="108"/>
      <c r="L24" s="108"/>
    </row>
    <row r="25" spans="1:12" ht="18" customHeight="1" x14ac:dyDescent="0.25">
      <c r="A25" s="75"/>
      <c r="B25" s="42"/>
      <c r="C25" s="42"/>
      <c r="D25" s="74"/>
      <c r="I25" s="156"/>
      <c r="J25" s="108"/>
      <c r="K25" s="108"/>
      <c r="L25" s="108"/>
    </row>
    <row r="26" spans="1:12" ht="18" customHeight="1" x14ac:dyDescent="0.25">
      <c r="A26" s="45" t="s">
        <v>57</v>
      </c>
      <c r="B26" s="42"/>
      <c r="C26" s="42"/>
      <c r="D26" s="74"/>
      <c r="I26" s="108"/>
      <c r="J26" s="108"/>
      <c r="K26" s="108"/>
      <c r="L26" s="108"/>
    </row>
    <row r="27" spans="1:12" ht="18" customHeight="1" x14ac:dyDescent="0.25">
      <c r="A27" s="46">
        <v>4</v>
      </c>
      <c r="B27" s="42" t="s">
        <v>149</v>
      </c>
      <c r="C27" s="76"/>
      <c r="D27" s="47">
        <f>'Section2 Entity-Level Controls'!D50</f>
        <v>0</v>
      </c>
      <c r="I27" s="156" t="str">
        <f>IF(D27&gt;=$I$8,"Y","N")</f>
        <v>N</v>
      </c>
      <c r="J27" s="108"/>
      <c r="K27" s="108"/>
      <c r="L27" s="108"/>
    </row>
    <row r="28" spans="1:12" ht="18" customHeight="1" x14ac:dyDescent="0.25">
      <c r="A28" s="75"/>
      <c r="B28" s="42"/>
      <c r="C28" s="42"/>
      <c r="D28" s="74"/>
      <c r="I28" s="156"/>
      <c r="J28" s="108"/>
      <c r="K28" s="108"/>
      <c r="L28" s="108"/>
    </row>
    <row r="29" spans="1:12" ht="18" customHeight="1" x14ac:dyDescent="0.25">
      <c r="A29" s="45" t="s">
        <v>58</v>
      </c>
      <c r="B29" s="42"/>
      <c r="C29" s="42"/>
      <c r="D29" s="74"/>
      <c r="I29" s="108"/>
      <c r="J29" s="108"/>
      <c r="K29" s="108"/>
      <c r="L29" s="108"/>
    </row>
    <row r="30" spans="1:12" ht="33" customHeight="1" x14ac:dyDescent="0.25">
      <c r="A30" s="79">
        <v>5</v>
      </c>
      <c r="B30" s="221" t="s">
        <v>150</v>
      </c>
      <c r="C30" s="222"/>
      <c r="D30" s="83">
        <f>'Section2 Entity-Level Controls'!D59</f>
        <v>0</v>
      </c>
      <c r="I30" s="156" t="str">
        <f>IF(D30&gt;=$I$8,"Y","N")</f>
        <v>N</v>
      </c>
      <c r="J30" s="108"/>
      <c r="K30" s="108"/>
      <c r="L30" s="108"/>
    </row>
    <row r="31" spans="1:12" ht="18" customHeight="1" x14ac:dyDescent="0.25">
      <c r="D31" s="71"/>
      <c r="I31" s="108"/>
      <c r="J31" s="108"/>
      <c r="K31" s="108"/>
      <c r="L31" s="108"/>
    </row>
    <row r="32" spans="1:12" ht="18" customHeight="1" x14ac:dyDescent="0.25">
      <c r="D32" s="160" t="str">
        <f>IF('Section3 Tax Reporting Controls'!J72=FALSE,"Assessment is incomplete!","")</f>
        <v>Assessment is incomplete!</v>
      </c>
      <c r="I32" s="108"/>
      <c r="J32" s="108"/>
      <c r="K32" s="108"/>
      <c r="L32" s="108"/>
    </row>
    <row r="33" spans="1:12" ht="18" customHeight="1" x14ac:dyDescent="0.25">
      <c r="A33" s="238" t="s">
        <v>127</v>
      </c>
      <c r="B33" s="324"/>
      <c r="C33" s="324"/>
      <c r="D33" s="70" t="s">
        <v>73</v>
      </c>
      <c r="I33" s="156"/>
      <c r="J33" s="108"/>
      <c r="K33" s="108"/>
      <c r="L33" s="108"/>
    </row>
    <row r="34" spans="1:12" ht="18" customHeight="1" x14ac:dyDescent="0.25">
      <c r="A34" s="45" t="s">
        <v>62</v>
      </c>
      <c r="B34" s="42"/>
      <c r="C34" s="42"/>
      <c r="D34" s="74"/>
      <c r="I34" s="108"/>
      <c r="J34" s="108"/>
      <c r="K34" s="108"/>
      <c r="L34" s="108"/>
    </row>
    <row r="35" spans="1:12" ht="18" customHeight="1" x14ac:dyDescent="0.25">
      <c r="A35" s="46">
        <v>1</v>
      </c>
      <c r="B35" s="334" t="s">
        <v>132</v>
      </c>
      <c r="C35" s="334"/>
      <c r="D35" s="47">
        <f>'Section3 Tax Reporting Controls'!D14</f>
        <v>0</v>
      </c>
      <c r="I35" s="156" t="str">
        <f>IF(D35&gt;=$I$8,"Y","N")</f>
        <v>N</v>
      </c>
      <c r="J35" s="108"/>
      <c r="K35" s="108"/>
      <c r="L35" s="108"/>
    </row>
    <row r="36" spans="1:12" ht="18" customHeight="1" x14ac:dyDescent="0.25">
      <c r="A36" s="75"/>
      <c r="B36" s="42"/>
      <c r="C36" s="42"/>
      <c r="D36" s="74"/>
      <c r="I36" s="156"/>
      <c r="J36" s="108"/>
      <c r="K36" s="108"/>
      <c r="L36" s="108"/>
    </row>
    <row r="37" spans="1:12" ht="18" customHeight="1" x14ac:dyDescent="0.25">
      <c r="A37" s="45" t="s">
        <v>68</v>
      </c>
      <c r="B37" s="42"/>
      <c r="C37" s="42"/>
      <c r="D37" s="74"/>
      <c r="I37" s="108"/>
      <c r="J37" s="108"/>
      <c r="K37" s="108"/>
      <c r="L37" s="108"/>
    </row>
    <row r="38" spans="1:12" ht="36.75" customHeight="1" x14ac:dyDescent="0.25">
      <c r="A38" s="46">
        <v>2</v>
      </c>
      <c r="B38" s="197" t="s">
        <v>318</v>
      </c>
      <c r="C38" s="334"/>
      <c r="D38" s="47">
        <f>'Section3 Tax Reporting Controls'!D43</f>
        <v>0</v>
      </c>
      <c r="I38" s="156" t="str">
        <f>IF(D38&gt;=$I$8,"Y","N")</f>
        <v>N</v>
      </c>
      <c r="J38" s="108"/>
      <c r="K38" s="108"/>
      <c r="L38" s="108"/>
    </row>
    <row r="39" spans="1:12" ht="18" customHeight="1" x14ac:dyDescent="0.25">
      <c r="A39" s="75"/>
      <c r="B39" s="42"/>
      <c r="C39" s="42"/>
      <c r="D39" s="74"/>
      <c r="I39" s="156"/>
      <c r="J39" s="108"/>
      <c r="K39" s="108"/>
      <c r="L39" s="108"/>
    </row>
    <row r="40" spans="1:12" ht="18" customHeight="1" x14ac:dyDescent="0.25">
      <c r="A40" s="45" t="s">
        <v>66</v>
      </c>
      <c r="B40" s="42"/>
      <c r="C40" s="42"/>
      <c r="D40" s="74"/>
      <c r="I40" s="108"/>
      <c r="J40" s="108"/>
      <c r="K40" s="108"/>
      <c r="L40" s="108"/>
    </row>
    <row r="41" spans="1:12" ht="36" customHeight="1" x14ac:dyDescent="0.25">
      <c r="A41" s="46">
        <v>3</v>
      </c>
      <c r="B41" s="197" t="s">
        <v>319</v>
      </c>
      <c r="C41" s="334"/>
      <c r="D41" s="47">
        <f>'Section3 Tax Reporting Controls'!D49</f>
        <v>0</v>
      </c>
      <c r="I41" s="156" t="str">
        <f>IF(D41&gt;=$I$8,"Y","N")</f>
        <v>N</v>
      </c>
      <c r="J41" s="108"/>
      <c r="K41" s="108"/>
      <c r="L41" s="108"/>
    </row>
    <row r="42" spans="1:12" ht="18" customHeight="1" x14ac:dyDescent="0.25">
      <c r="A42" s="75"/>
      <c r="B42" s="42"/>
      <c r="C42" s="42"/>
      <c r="D42" s="74"/>
      <c r="I42" s="156"/>
      <c r="J42" s="108"/>
      <c r="K42" s="108"/>
      <c r="L42" s="108"/>
    </row>
    <row r="43" spans="1:12" ht="18" customHeight="1" x14ac:dyDescent="0.25">
      <c r="A43" s="45" t="s">
        <v>67</v>
      </c>
      <c r="B43" s="42"/>
      <c r="C43" s="42"/>
      <c r="D43" s="74"/>
      <c r="I43" s="108"/>
      <c r="J43" s="157" t="s">
        <v>250</v>
      </c>
      <c r="K43" s="157" t="s">
        <v>251</v>
      </c>
      <c r="L43" s="158" t="s">
        <v>252</v>
      </c>
    </row>
    <row r="44" spans="1:12" ht="36.75" customHeight="1" x14ac:dyDescent="0.25">
      <c r="A44" s="79">
        <v>4</v>
      </c>
      <c r="B44" s="221" t="s">
        <v>314</v>
      </c>
      <c r="C44" s="222"/>
      <c r="D44" s="83">
        <f>'Section3 Tax Reporting Controls'!D55</f>
        <v>0</v>
      </c>
      <c r="I44" s="156" t="str">
        <f>IF(D44&gt;=$I$8,"Y","N")</f>
        <v>N</v>
      </c>
      <c r="J44" s="108"/>
      <c r="K44" s="108"/>
      <c r="L44" s="108"/>
    </row>
    <row r="45" spans="1:12" ht="18" customHeight="1" x14ac:dyDescent="0.25">
      <c r="I45" s="29" t="s">
        <v>161</v>
      </c>
      <c r="J45" s="29">
        <f>'Section1 Tax Gov Structure'!F42</f>
        <v>0</v>
      </c>
      <c r="K45" s="29">
        <f>'Section1 Tax Gov Structure'!E42</f>
        <v>10</v>
      </c>
      <c r="L45" s="159">
        <f>ROUNDUP(J45/K45,2)</f>
        <v>0</v>
      </c>
    </row>
    <row r="46" spans="1:12" ht="18" customHeight="1" x14ac:dyDescent="0.25">
      <c r="A46" s="338" t="s">
        <v>151</v>
      </c>
      <c r="B46" s="338"/>
      <c r="C46" s="338"/>
      <c r="I46" s="113" t="s">
        <v>255</v>
      </c>
      <c r="J46" s="113">
        <f>'Section2 Entity-Level Controls'!F86</f>
        <v>0</v>
      </c>
      <c r="K46" s="113">
        <f>'Section2 Entity-Level Controls'!E86</f>
        <v>32</v>
      </c>
      <c r="L46" s="159">
        <f>ROUNDUP(J46/K46,2)</f>
        <v>0</v>
      </c>
    </row>
    <row r="47" spans="1:12" ht="55.5" customHeight="1" x14ac:dyDescent="0.25">
      <c r="A47" s="335" t="s">
        <v>75</v>
      </c>
      <c r="B47" s="335"/>
      <c r="C47" s="335"/>
      <c r="D47" s="41" t="s">
        <v>77</v>
      </c>
      <c r="E47" s="41" t="s">
        <v>78</v>
      </c>
      <c r="F47" s="41" t="s">
        <v>153</v>
      </c>
      <c r="G47" s="41" t="s">
        <v>79</v>
      </c>
      <c r="I47" s="113" t="s">
        <v>253</v>
      </c>
      <c r="J47" s="113">
        <f>'Section3 Tax Reporting Controls'!F83</f>
        <v>0</v>
      </c>
      <c r="K47" s="113">
        <f>'Section3 Tax Reporting Controls'!E83</f>
        <v>29</v>
      </c>
      <c r="L47" s="159">
        <f>ROUNDUP(J47/K47,2)</f>
        <v>0</v>
      </c>
    </row>
    <row r="48" spans="1:12" ht="18" customHeight="1" x14ac:dyDescent="0.25">
      <c r="A48" s="238" t="s">
        <v>158</v>
      </c>
      <c r="B48" s="324"/>
      <c r="C48" s="239"/>
      <c r="D48" s="109" t="str">
        <f>IF(COUNTIF(I12:I14,"N")&gt;0,"No","Yes")</f>
        <v>No</v>
      </c>
      <c r="E48" s="39">
        <f>MIN(D12:D14)</f>
        <v>0</v>
      </c>
      <c r="F48" s="109" t="str">
        <f>IF(G48&gt;=$I$8,"Yes","No")</f>
        <v>No</v>
      </c>
      <c r="G48" s="53">
        <f>L45</f>
        <v>0</v>
      </c>
      <c r="I48" s="113"/>
      <c r="J48" s="113"/>
      <c r="K48" s="113"/>
      <c r="L48" s="113"/>
    </row>
    <row r="49" spans="1:12" ht="18" customHeight="1" x14ac:dyDescent="0.25">
      <c r="A49" s="339"/>
      <c r="B49" s="340"/>
      <c r="C49" s="340"/>
      <c r="D49" s="340"/>
      <c r="E49" s="340"/>
      <c r="F49" s="340"/>
      <c r="G49" s="341"/>
      <c r="I49" s="163" t="s">
        <v>56</v>
      </c>
      <c r="J49" s="163">
        <f>SUM(J45:J47)</f>
        <v>0</v>
      </c>
      <c r="K49" s="163">
        <f>SUM(K45:K47)</f>
        <v>71</v>
      </c>
      <c r="L49" s="159">
        <f>ROUNDUP(J49/K49,2)</f>
        <v>0</v>
      </c>
    </row>
    <row r="50" spans="1:12" ht="18" customHeight="1" x14ac:dyDescent="0.25">
      <c r="A50" s="335" t="s">
        <v>124</v>
      </c>
      <c r="B50" s="335"/>
      <c r="C50" s="335"/>
      <c r="D50" s="109" t="str">
        <f>IF(COUNTIF(I19:I30,"N")&gt;0,"No","Yes")</f>
        <v>No</v>
      </c>
      <c r="E50" s="39">
        <f>MIN(D19:D30)</f>
        <v>0</v>
      </c>
      <c r="F50" s="109" t="str">
        <f>IF(G50&gt;=$I$8,"Yes","No")</f>
        <v>No</v>
      </c>
      <c r="G50" s="53">
        <f>L46</f>
        <v>0</v>
      </c>
      <c r="I50" s="108"/>
      <c r="J50" s="108"/>
      <c r="K50" s="108"/>
      <c r="L50" s="108"/>
    </row>
    <row r="51" spans="1:12" ht="18" customHeight="1" x14ac:dyDescent="0.25">
      <c r="A51" s="290"/>
      <c r="B51" s="334"/>
      <c r="C51" s="334"/>
      <c r="D51" s="43"/>
      <c r="E51" s="43"/>
      <c r="F51" s="43"/>
      <c r="G51" s="55"/>
      <c r="I51" s="108"/>
      <c r="J51" s="108"/>
      <c r="K51" s="108"/>
      <c r="L51" s="108"/>
    </row>
    <row r="52" spans="1:12" ht="18" customHeight="1" x14ac:dyDescent="0.25">
      <c r="A52" s="335" t="s">
        <v>127</v>
      </c>
      <c r="B52" s="335"/>
      <c r="C52" s="335"/>
      <c r="D52" s="109" t="str">
        <f>IF(COUNTIF(I33:I44,"N")&gt;0,"No","Yes")</f>
        <v>No</v>
      </c>
      <c r="E52" s="39">
        <f>MIN(D35:D44)</f>
        <v>0</v>
      </c>
      <c r="F52" s="109" t="str">
        <f>IF(G52&gt;=$I$8,"Yes","No")</f>
        <v>No</v>
      </c>
      <c r="G52" s="53">
        <f>L47</f>
        <v>0</v>
      </c>
      <c r="I52" s="108" t="s">
        <v>254</v>
      </c>
      <c r="J52" s="108" t="str">
        <f>IF(COUNTIF(D48:D52,"No")&gt;0,"No","Yes")</f>
        <v>No</v>
      </c>
      <c r="K52" s="108"/>
      <c r="L52" s="108"/>
    </row>
    <row r="53" spans="1:12" ht="18" customHeight="1" x14ac:dyDescent="0.25">
      <c r="A53" s="290"/>
      <c r="B53" s="334"/>
      <c r="C53" s="334"/>
      <c r="D53" s="42"/>
      <c r="E53" s="42"/>
      <c r="F53" s="42"/>
      <c r="G53" s="56"/>
      <c r="I53" s="108"/>
      <c r="J53" s="108"/>
      <c r="K53" s="108"/>
      <c r="L53" s="108"/>
    </row>
    <row r="54" spans="1:12" ht="18" customHeight="1" x14ac:dyDescent="0.25">
      <c r="A54" s="238" t="s">
        <v>76</v>
      </c>
      <c r="B54" s="324"/>
      <c r="C54" s="324"/>
      <c r="D54" s="324"/>
      <c r="E54" s="324"/>
      <c r="F54" s="239"/>
      <c r="G54" s="53">
        <f>L49</f>
        <v>0</v>
      </c>
      <c r="I54" s="108"/>
      <c r="J54" s="108"/>
      <c r="K54" s="108"/>
      <c r="L54" s="108"/>
    </row>
    <row r="55" spans="1:12" ht="18" customHeight="1" thickBot="1" x14ac:dyDescent="0.3">
      <c r="I55" s="152" t="s">
        <v>293</v>
      </c>
      <c r="J55" s="152"/>
      <c r="K55" s="108"/>
      <c r="L55" s="108"/>
    </row>
    <row r="56" spans="1:12" ht="18" customHeight="1" thickBot="1" x14ac:dyDescent="0.3">
      <c r="A56" s="325" t="s">
        <v>152</v>
      </c>
      <c r="B56" s="326"/>
      <c r="C56" s="327"/>
      <c r="D56" s="331" t="str">
        <f>IF(J49=0,"",IF(J52="Yes",I55,I56))</f>
        <v/>
      </c>
      <c r="E56" s="332"/>
      <c r="F56" s="332"/>
      <c r="G56" s="333"/>
      <c r="I56" s="152" t="s">
        <v>294</v>
      </c>
      <c r="J56" s="152"/>
      <c r="K56" s="108"/>
      <c r="L56" s="108"/>
    </row>
    <row r="57" spans="1:12" ht="18" customHeight="1" x14ac:dyDescent="0.25">
      <c r="D57" s="22"/>
    </row>
    <row r="58" spans="1:12" ht="18" customHeight="1" x14ac:dyDescent="0.25">
      <c r="D58" s="22"/>
    </row>
  </sheetData>
  <sheetProtection algorithmName="SHA-512" hashValue="Z9SCAz9OgIyXr5azBfaKpxCoe62bqMPjOJzJ1IUY1ArPqe7GCVdUW9K/FCiAOiYdI12Kev/9KYo+MbwbzgWR8A==" saltValue="nZRVtVbl6ygS8JtmVfAlSA==" spinCount="100000" sheet="1" selectLockedCells="1"/>
  <mergeCells count="27">
    <mergeCell ref="A1:J1"/>
    <mergeCell ref="A2:J2"/>
    <mergeCell ref="A4:F4"/>
    <mergeCell ref="A17:C17"/>
    <mergeCell ref="A10:C10"/>
    <mergeCell ref="A52:C52"/>
    <mergeCell ref="B14:C14"/>
    <mergeCell ref="B41:C41"/>
    <mergeCell ref="A46:C46"/>
    <mergeCell ref="A48:C48"/>
    <mergeCell ref="A49:G49"/>
    <mergeCell ref="A54:F54"/>
    <mergeCell ref="A56:C56"/>
    <mergeCell ref="B19:C19"/>
    <mergeCell ref="B22:C22"/>
    <mergeCell ref="B21:C21"/>
    <mergeCell ref="D56:G56"/>
    <mergeCell ref="B24:C24"/>
    <mergeCell ref="A50:C50"/>
    <mergeCell ref="A51:C51"/>
    <mergeCell ref="A33:C33"/>
    <mergeCell ref="B35:C35"/>
    <mergeCell ref="B38:C38"/>
    <mergeCell ref="A47:C47"/>
    <mergeCell ref="B30:C30"/>
    <mergeCell ref="A53:C53"/>
    <mergeCell ref="B44:C44"/>
  </mergeCells>
  <pageMargins left="0.7" right="0.7" top="0.75" bottom="0.75" header="0.3" footer="0.3"/>
  <pageSetup paperSize="9" scale="70" fitToHeight="0" orientation="landscape" r:id="rId1"/>
  <rowBreaks count="1" manualBreakCount="1">
    <brk id="3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13387d86-52a8-4db0-bb22-1aa779ed0fdf"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F41734B54DDB894DA2596FF627BC5CE5" ma:contentTypeVersion="5" ma:contentTypeDescription="Create a new document." ma:contentTypeScope="" ma:versionID="6ab1b2598920b8fbd2ec9fa3385eb665">
  <xsd:schema xmlns:xsd="http://www.w3.org/2001/XMLSchema" xmlns:xs="http://www.w3.org/2001/XMLSchema" xmlns:p="http://schemas.microsoft.com/office/2006/metadata/properties" xmlns:ns2="13387d86-52a8-4db0-bb22-1aa779ed0fdf" xmlns:ns3="89089e28-2faa-418c-a708-981abf539d16" targetNamespace="http://schemas.microsoft.com/office/2006/metadata/properties" ma:root="true" ma:fieldsID="4d406c5a19689e79612b8c29086d5d2c" ns2:_="" ns3:_="">
    <xsd:import namespace="13387d86-52a8-4db0-bb22-1aa779ed0fdf"/>
    <xsd:import namespace="89089e28-2faa-418c-a708-981abf539d16"/>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87d86-52a8-4db0-bb22-1aa779ed0fdf" elementFormDefault="qualified">
    <xsd:import namespace="http://schemas.microsoft.com/office/2006/documentManagement/types"/>
    <xsd:import namespace="http://schemas.microsoft.com/office/infopath/2007/PartnerControls"/>
    <xsd:element name="Description0" ma:index="4" nillable="true" ma:displayName="Description" ma:internalName="Description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089e28-2faa-418c-a708-981abf539d16"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F5783-EFA7-4805-839E-16F08A526E7F}">
  <ds:schemaRefs>
    <ds:schemaRef ds:uri="http://schemas.microsoft.com/sharepoint/v3/contenttype/forms"/>
  </ds:schemaRefs>
</ds:datastoreItem>
</file>

<file path=customXml/itemProps2.xml><?xml version="1.0" encoding="utf-8"?>
<ds:datastoreItem xmlns:ds="http://schemas.openxmlformats.org/officeDocument/2006/customXml" ds:itemID="{BF513D66-5398-4C99-8D09-008871245E97}">
  <ds:schemaRefs>
    <ds:schemaRef ds:uri="http://schemas.microsoft.com/office/2006/metadata/properties"/>
    <ds:schemaRef ds:uri="http://schemas.microsoft.com/office/infopath/2007/PartnerControls"/>
    <ds:schemaRef ds:uri="13387d86-52a8-4db0-bb22-1aa779ed0fdf"/>
  </ds:schemaRefs>
</ds:datastoreItem>
</file>

<file path=customXml/itemProps3.xml><?xml version="1.0" encoding="utf-8"?>
<ds:datastoreItem xmlns:ds="http://schemas.openxmlformats.org/officeDocument/2006/customXml" ds:itemID="{D095D62B-C982-4E3D-916F-EBD45B5BE148}">
  <ds:schemaRefs>
    <ds:schemaRef ds:uri="http://schemas.microsoft.com/sharepoint/events"/>
  </ds:schemaRefs>
</ds:datastoreItem>
</file>

<file path=customXml/itemProps4.xml><?xml version="1.0" encoding="utf-8"?>
<ds:datastoreItem xmlns:ds="http://schemas.openxmlformats.org/officeDocument/2006/customXml" ds:itemID="{CB50BC86-DF9B-4033-BE41-5A0CA5607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87d86-52a8-4db0-bb22-1aa779ed0fdf"/>
    <ds:schemaRef ds:uri="89089e28-2faa-418c-a708-981abf539d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Important Notes</vt:lpstr>
      <vt:lpstr>Section1 Tax Gov Structure</vt:lpstr>
      <vt:lpstr>Section2 Entity-Level Controls</vt:lpstr>
      <vt:lpstr>section 1</vt:lpstr>
      <vt:lpstr>Section3 Tax Reporting Controls</vt:lpstr>
      <vt:lpstr>Remarks</vt:lpstr>
      <vt:lpstr>Summary</vt:lpstr>
      <vt:lpstr>'Important Notes'!Print_Area</vt:lpstr>
      <vt:lpstr>Remarks!Print_Area</vt:lpstr>
      <vt:lpstr>'Section1 Tax Gov Structure'!Print_Area</vt:lpstr>
      <vt:lpstr>'Section2 Entity-Level Controls'!Print_Area</vt:lpstr>
      <vt:lpstr>'Section3 Tax Reporting Controls'!Print_Area</vt:lpstr>
      <vt:lpstr>Summary!Print_Area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Jacintha XY Goh</dc:creator>
  <cp:lastModifiedBy>Zhong Teck ONG (IRAS)</cp:lastModifiedBy>
  <cp:lastPrinted>2020-01-22T10:57:50Z</cp:lastPrinted>
  <dcterms:created xsi:type="dcterms:W3CDTF">2019-08-27T07:53:34Z</dcterms:created>
  <dcterms:modified xsi:type="dcterms:W3CDTF">2022-04-27T01:03:14Z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f288355-fb4c-44cd-b9ca-40cfc2aee5f8_Enabled">
    <vt:lpwstr>true</vt:lpwstr>
  </property>
  <property fmtid="{D5CDD505-2E9C-101B-9397-08002B2CF9AE}" pid="5" name="MSIP_Label_4f288355-fb4c-44cd-b9ca-40cfc2aee5f8_SetDate">
    <vt:lpwstr>2021-12-31T03:51:41Z</vt:lpwstr>
  </property>
  <property fmtid="{D5CDD505-2E9C-101B-9397-08002B2CF9AE}" pid="6" name="MSIP_Label_4f288355-fb4c-44cd-b9ca-40cfc2aee5f8_Method">
    <vt:lpwstr>Standard</vt:lpwstr>
  </property>
  <property fmtid="{D5CDD505-2E9C-101B-9397-08002B2CF9AE}" pid="7" name="MSIP_Label_4f288355-fb4c-44cd-b9ca-40cfc2aee5f8_Name">
    <vt:lpwstr>Non Sensitive_1</vt:lpwstr>
  </property>
  <property fmtid="{D5CDD505-2E9C-101B-9397-08002B2CF9AE}" pid="8" name="MSIP_Label_4f288355-fb4c-44cd-b9ca-40cfc2aee5f8_SiteId">
    <vt:lpwstr>0b11c524-9a1c-4e1b-84cb-6336aefc2243</vt:lpwstr>
  </property>
  <property fmtid="{D5CDD505-2E9C-101B-9397-08002B2CF9AE}" pid="9" name="MSIP_Label_4f288355-fb4c-44cd-b9ca-40cfc2aee5f8_ActionId">
    <vt:lpwstr>a4008573-0ffa-41dd-beb1-fe54216303b2</vt:lpwstr>
  </property>
  <property fmtid="{D5CDD505-2E9C-101B-9397-08002B2CF9AE}" pid="10" name="MSIP_Label_4f288355-fb4c-44cd-b9ca-40cfc2aee5f8_ContentBits">
    <vt:lpwstr>0</vt:lpwstr>
  </property>
  <property fmtid="{D5CDD505-2E9C-101B-9397-08002B2CF9AE}" pid="11" name="ContentTypeId">
    <vt:lpwstr>0x010100F41734B54DDB894DA2596FF627BC5CE5</vt:lpwstr>
  </property>
</Properties>
</file>