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030" windowHeight="8910" activeTab="0"/>
  </bookViews>
  <sheets>
    <sheet name="Parenthood Tax Rebat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<sst xmlns="http://schemas.openxmlformats.org/spreadsheetml/2006/main" count="269" uniqueCount="69">
  <si>
    <t>Y</t>
  </si>
  <si>
    <t>N</t>
  </si>
  <si>
    <t>Total</t>
  </si>
  <si>
    <t>Remarks</t>
  </si>
  <si>
    <t>Results</t>
  </si>
  <si>
    <t>.</t>
  </si>
  <si>
    <t>Single</t>
  </si>
  <si>
    <t>Married</t>
  </si>
  <si>
    <t>Separated/Divorced</t>
  </si>
  <si>
    <t>Widowed</t>
  </si>
  <si>
    <t>What is your marital status?</t>
  </si>
  <si>
    <t>Matrix</t>
  </si>
  <si>
    <t>S</t>
  </si>
  <si>
    <t>SD</t>
  </si>
  <si>
    <t>Lists for each querion option.</t>
  </si>
  <si>
    <t>NA</t>
  </si>
  <si>
    <t>Year child born</t>
  </si>
  <si>
    <t>5b</t>
  </si>
  <si>
    <t>Date of marriage (dd/mm/yyyy)</t>
  </si>
  <si>
    <t>Date of birth of your child  (dd/mm/yyyy)</t>
  </si>
  <si>
    <r>
      <rPr>
        <b/>
        <sz val="11"/>
        <color indexed="12"/>
        <rFont val="Arial"/>
        <family val="2"/>
      </rPr>
      <t>Note:</t>
    </r>
    <r>
      <rPr>
        <b/>
        <sz val="11"/>
        <color indexed="8"/>
        <rFont val="Arial"/>
        <family val="2"/>
      </rPr>
      <t xml:space="preserve"> This template only applies to children born to the family/adopted by family </t>
    </r>
    <r>
      <rPr>
        <b/>
        <sz val="11"/>
        <color indexed="10"/>
        <rFont val="Arial"/>
        <family val="2"/>
      </rPr>
      <t>on or after</t>
    </r>
    <r>
      <rPr>
        <b/>
        <sz val="14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1 Jan 2008. 
</t>
    </r>
  </si>
  <si>
    <t>Is your child:</t>
  </si>
  <si>
    <t>Child born on or after 1 Jan 2008?</t>
  </si>
  <si>
    <t>Age of child when parents married?</t>
  </si>
  <si>
    <t>7a</t>
  </si>
  <si>
    <t>For vlookup formula</t>
  </si>
  <si>
    <t>Conditional formatting purpose (Natural parent and child below 6 years when parents married)</t>
  </si>
  <si>
    <t xml:space="preserve">b) A Singapore citizen within 12 months from date of birth? </t>
  </si>
  <si>
    <t>6a</t>
  </si>
  <si>
    <t>6b</t>
  </si>
  <si>
    <t>5b) Is child below 6 years old when parents married?</t>
  </si>
  <si>
    <t>7c</t>
  </si>
  <si>
    <t>Conditional formatting purpose (Not natural parent)</t>
  </si>
  <si>
    <t>Please fill in the required fields. Scroll down for the results.</t>
  </si>
  <si>
    <t>Are you AND your spouse the natural parents of the child?</t>
  </si>
  <si>
    <t>NA2</t>
  </si>
  <si>
    <t>Order of birth of your child</t>
  </si>
  <si>
    <t>7b</t>
  </si>
  <si>
    <t>b) Legally adopted before he reaches 6 years old?</t>
  </si>
  <si>
    <t xml:space="preserve">d) A Singapore citizen within 12 months from date of adoption? </t>
  </si>
  <si>
    <t>a) Legally adopted on or after 1 Jan 2008?</t>
  </si>
  <si>
    <t>7d</t>
  </si>
  <si>
    <t>YES</t>
  </si>
  <si>
    <t>Check your Eligibility for Parenthood Tax Rebate (PTR)
(only applies to children born to the family/adopted by family on or after 1 Jan 2008)</t>
  </si>
  <si>
    <t xml:space="preserve">Is your child a Singapore citizen at the time of birth 
</t>
  </si>
  <si>
    <t>or within 12 months thereafter?</t>
  </si>
  <si>
    <t xml:space="preserve">c) A Singapore citizen at the time of legal adoption </t>
  </si>
  <si>
    <t>You may contact our Taxpayer Services Officer at 1800-356 8300 to check your eligibility for PTR.</t>
  </si>
  <si>
    <t>Click here to find out how to claim PTR</t>
  </si>
  <si>
    <t>This tool only applies to children born to the family on or after 1 Jan 2008.
You may contact our Taxpayer Services Officer at 1800-356 8300 to check your eligibility for PTR.</t>
  </si>
  <si>
    <t>This tool only applies to children legally adopted by the family on or after 1 Jan 2008.
You may contact our Taxpayer Services Officer at 1800-356 8300 to check your eligibility for PTR.</t>
  </si>
  <si>
    <t xml:space="preserve">You are not eligible to claim PTR. 
You may claim PTR if you are a married, divorced or widowed tax resident of Singapore. </t>
  </si>
  <si>
    <t xml:space="preserve">You are not eligible to claim PTR. 
PTR is only applicable for child who is a Singapore citizen at the time of birth or within 12 months from date of birth. </t>
  </si>
  <si>
    <t xml:space="preserve">You are not eligible to claim PTR. 
PTR is applicable for a child legally adopted by the family but before he reaches 6 years old. </t>
  </si>
  <si>
    <t xml:space="preserve">You are not eligible to claim PTR. 
PTR is only applicable for legally adopted child who becomes a Singapore citizen at the time of legal adoption or within 12 months from date of adoption. </t>
  </si>
  <si>
    <t>PTR link?</t>
  </si>
  <si>
    <t>YOM</t>
  </si>
  <si>
    <t>YOB</t>
  </si>
  <si>
    <t>PTR Year</t>
  </si>
  <si>
    <t xml:space="preserve">Remarks </t>
  </si>
  <si>
    <t xml:space="preserve">
Please refer to the link below on how to claim the rebate.</t>
  </si>
  <si>
    <t xml:space="preserve">You are eligible for PTR of $5000 if you are a Singapore tax resident in the year </t>
  </si>
  <si>
    <t xml:space="preserve">This PTR may be shared with your spouse if he/she is also a Singapore tax resident in the year </t>
  </si>
  <si>
    <t xml:space="preserve">You are eligible for PTR of $10,000 if you are a Singapore tax resident in the year </t>
  </si>
  <si>
    <t xml:space="preserve">You are eligible for PTR of $20,000 if you are a Singapore tax resident in the year </t>
  </si>
  <si>
    <t>You are eligible for PTR of $5000 if you are a Singapore tax resident in the year your child was adopted. This PTR may be shared with your spouse if he/she is also a Singapore tax resident in the same year.
Please refer to the link below on how to claim the rebate.</t>
  </si>
  <si>
    <t>You are eligible for PTR of $10,000 if you are a Singapore tax resident in the year your child was adopted. This PTR may be shared with your spouse if he/she is also a Singapore tax resident in the same year.
Please refer to the link below on how to claim the rebate.</t>
  </si>
  <si>
    <t>You are eligible for PTR of $20,000 if you are a Singapore tax resident in the year your child was adopted. This PTR may be shared with your spouse if he/she is also a Singapore tax resident in the same year.
Please refer to the link below on how to claim the rebate.</t>
  </si>
  <si>
    <t>You are not eligible to claim PTR. 
PTR is only applicable for parents whose child is born to them and their marriage is registered before the child reaches 6 years old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</si>
</sst>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 mmm\ yyyy"/>
    <numFmt numFmtId="178" formatCode="dd\ mm\ yyyy"/>
    <numFmt numFmtId="179" formatCode="[$-4809]dddd\,\ d\ mmmm\,\ yyyy"/>
    <numFmt numFmtId="180" formatCode="dd/mm/yyyy"/>
    <numFmt numFmtId="181" formatCode="[$-409]h:mm:ss\ AM/PM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36"/>
      <name val="Arial"/>
      <family val="2"/>
    </font>
    <font>
      <b/>
      <sz val="12"/>
      <color indexed="30"/>
      <name val="Arial"/>
      <family val="2"/>
    </font>
    <font>
      <sz val="12.1"/>
      <color indexed="8"/>
      <name val="Arial"/>
      <family val="2"/>
    </font>
    <font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2"/>
      <color indexed="36"/>
      <name val="Arial"/>
      <family val="2"/>
    </font>
    <font>
      <b/>
      <sz val="10"/>
      <color indexed="36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6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14"/>
      <color theme="0"/>
      <name val="Arial"/>
      <family val="2"/>
    </font>
    <font>
      <sz val="12"/>
      <color rgb="FF7030A0"/>
      <name val="Arial"/>
      <family val="2"/>
    </font>
    <font>
      <b/>
      <sz val="12"/>
      <color rgb="FF0070C0"/>
      <name val="Arial"/>
      <family val="2"/>
    </font>
    <font>
      <sz val="12.1"/>
      <color rgb="FF000000"/>
      <name val="Arial"/>
      <family val="2"/>
    </font>
    <font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rgb="FFFFFFCC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66" fillId="0" borderId="0" xfId="0" applyFont="1" applyBorder="1" applyAlignment="1" applyProtection="1">
      <alignment vertical="top"/>
      <protection/>
    </xf>
    <xf numFmtId="0" fontId="66" fillId="0" borderId="10" xfId="0" applyFont="1" applyBorder="1" applyAlignment="1" applyProtection="1">
      <alignment vertical="top"/>
      <protection/>
    </xf>
    <xf numFmtId="0" fontId="66" fillId="0" borderId="0" xfId="0" applyFont="1" applyBorder="1" applyAlignment="1" applyProtection="1">
      <alignment horizontal="left" vertical="top"/>
      <protection/>
    </xf>
    <xf numFmtId="0" fontId="66" fillId="0" borderId="11" xfId="0" applyFont="1" applyBorder="1" applyAlignment="1" applyProtection="1">
      <alignment vertical="top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6" fillId="33" borderId="12" xfId="0" applyFont="1" applyFill="1" applyBorder="1" applyAlignment="1" applyProtection="1">
      <alignment horizontal="left"/>
      <protection/>
    </xf>
    <xf numFmtId="0" fontId="66" fillId="0" borderId="0" xfId="0" applyFont="1" applyFill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6" fillId="33" borderId="1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11" xfId="0" applyFont="1" applyFill="1" applyBorder="1" applyAlignment="1" applyProtection="1">
      <alignment/>
      <protection/>
    </xf>
    <xf numFmtId="0" fontId="66" fillId="33" borderId="13" xfId="0" applyFont="1" applyFill="1" applyBorder="1" applyAlignment="1" applyProtection="1">
      <alignment/>
      <protection/>
    </xf>
    <xf numFmtId="0" fontId="66" fillId="33" borderId="12" xfId="0" applyFont="1" applyFill="1" applyBorder="1" applyAlignment="1" applyProtection="1">
      <alignment/>
      <protection/>
    </xf>
    <xf numFmtId="0" fontId="66" fillId="33" borderId="14" xfId="0" applyFont="1" applyFill="1" applyBorder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Border="1" applyAlignment="1" applyProtection="1">
      <alignment horizontal="left" vertical="top"/>
      <protection/>
    </xf>
    <xf numFmtId="0" fontId="66" fillId="0" borderId="15" xfId="0" applyFont="1" applyBorder="1" applyAlignment="1" applyProtection="1">
      <alignment horizontal="left"/>
      <protection/>
    </xf>
    <xf numFmtId="0" fontId="66" fillId="0" borderId="15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left" vertical="top"/>
      <protection/>
    </xf>
    <xf numFmtId="0" fontId="69" fillId="0" borderId="0" xfId="0" applyFont="1" applyFill="1" applyBorder="1" applyAlignment="1" applyProtection="1">
      <alignment horizontal="left" vertical="top"/>
      <protection/>
    </xf>
    <xf numFmtId="0" fontId="66" fillId="0" borderId="0" xfId="0" applyFont="1" applyAlignment="1" applyProtection="1">
      <alignment horizontal="left" vertical="top"/>
      <protection/>
    </xf>
    <xf numFmtId="0" fontId="66" fillId="33" borderId="0" xfId="0" applyFont="1" applyFill="1" applyBorder="1" applyAlignment="1" applyProtection="1">
      <alignment horizontal="left" vertical="top"/>
      <protection/>
    </xf>
    <xf numFmtId="0" fontId="66" fillId="33" borderId="12" xfId="0" applyFont="1" applyFill="1" applyBorder="1" applyAlignment="1" applyProtection="1">
      <alignment horizontal="left" vertical="top"/>
      <protection/>
    </xf>
    <xf numFmtId="0" fontId="66" fillId="0" borderId="15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horizontal="left"/>
      <protection/>
    </xf>
    <xf numFmtId="0" fontId="66" fillId="0" borderId="0" xfId="0" applyNumberFormat="1" applyFont="1" applyAlignment="1" applyProtection="1">
      <alignment/>
      <protection/>
    </xf>
    <xf numFmtId="0" fontId="66" fillId="33" borderId="10" xfId="0" applyFont="1" applyFill="1" applyBorder="1" applyAlignment="1" applyProtection="1">
      <alignment vertical="top"/>
      <protection/>
    </xf>
    <xf numFmtId="0" fontId="66" fillId="33" borderId="0" xfId="0" applyFont="1" applyFill="1" applyBorder="1" applyAlignment="1" applyProtection="1">
      <alignment vertical="top"/>
      <protection/>
    </xf>
    <xf numFmtId="0" fontId="66" fillId="33" borderId="11" xfId="0" applyFont="1" applyFill="1" applyBorder="1" applyAlignment="1" applyProtection="1">
      <alignment vertical="top"/>
      <protection/>
    </xf>
    <xf numFmtId="0" fontId="66" fillId="0" borderId="0" xfId="0" applyFont="1" applyAlignment="1" applyProtection="1">
      <alignment vertical="top"/>
      <protection/>
    </xf>
    <xf numFmtId="0" fontId="66" fillId="0" borderId="16" xfId="0" applyFont="1" applyFill="1" applyBorder="1" applyAlignment="1" applyProtection="1">
      <alignment horizontal="left" vertical="top"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left"/>
      <protection/>
    </xf>
    <xf numFmtId="0" fontId="70" fillId="0" borderId="0" xfId="0" applyFont="1" applyFill="1" applyBorder="1" applyAlignment="1" applyProtection="1">
      <alignment vertical="top" wrapText="1"/>
      <protection/>
    </xf>
    <xf numFmtId="0" fontId="70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71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vertical="top"/>
      <protection/>
    </xf>
    <xf numFmtId="0" fontId="66" fillId="0" borderId="15" xfId="0" applyFont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72" fillId="33" borderId="0" xfId="53" applyFont="1" applyFill="1" applyBorder="1" applyAlignment="1" applyProtection="1">
      <alignment horizontal="left" vertical="top"/>
      <protection/>
    </xf>
    <xf numFmtId="0" fontId="66" fillId="0" borderId="15" xfId="0" applyFont="1" applyFill="1" applyBorder="1" applyAlignment="1" applyProtection="1">
      <alignment/>
      <protection/>
    </xf>
    <xf numFmtId="0" fontId="6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6" fillId="0" borderId="0" xfId="0" applyFont="1" applyAlignment="1" applyProtection="1">
      <alignment horizontal="left" vertical="top" wrapText="1"/>
      <protection/>
    </xf>
    <xf numFmtId="0" fontId="66" fillId="0" borderId="0" xfId="0" applyFont="1" applyFill="1" applyAlignment="1" applyProtection="1">
      <alignment horizontal="left" vertical="top" wrapText="1"/>
      <protection/>
    </xf>
    <xf numFmtId="0" fontId="66" fillId="0" borderId="0" xfId="0" applyFont="1" applyFill="1" applyBorder="1" applyAlignment="1" applyProtection="1">
      <alignment horizontal="left" vertical="top" wrapText="1"/>
      <protection/>
    </xf>
    <xf numFmtId="0" fontId="66" fillId="0" borderId="0" xfId="0" applyFont="1" applyBorder="1" applyAlignment="1" applyProtection="1">
      <alignment horizontal="left" vertical="top" wrapText="1"/>
      <protection/>
    </xf>
    <xf numFmtId="0" fontId="73" fillId="34" borderId="15" xfId="0" applyFont="1" applyFill="1" applyBorder="1" applyAlignment="1" applyProtection="1">
      <alignment horizontal="left" vertical="top" wrapText="1"/>
      <protection/>
    </xf>
    <xf numFmtId="0" fontId="71" fillId="0" borderId="10" xfId="0" applyFont="1" applyFill="1" applyBorder="1" applyAlignment="1" applyProtection="1">
      <alignment vertical="top"/>
      <protection/>
    </xf>
    <xf numFmtId="0" fontId="71" fillId="0" borderId="0" xfId="0" applyFont="1" applyFill="1" applyBorder="1" applyAlignment="1" applyProtection="1">
      <alignment vertical="top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Border="1" applyAlignment="1" applyProtection="1">
      <alignment horizontal="left" vertical="top"/>
      <protection/>
    </xf>
    <xf numFmtId="0" fontId="75" fillId="0" borderId="0" xfId="0" applyFont="1" applyFill="1" applyBorder="1" applyAlignment="1" applyProtection="1">
      <alignment horizontal="left" vertical="top"/>
      <protection/>
    </xf>
    <xf numFmtId="0" fontId="71" fillId="34" borderId="0" xfId="0" applyFont="1" applyFill="1" applyBorder="1" applyAlignment="1" applyProtection="1">
      <alignment vertical="top"/>
      <protection/>
    </xf>
    <xf numFmtId="180" fontId="71" fillId="0" borderId="0" xfId="0" applyNumberFormat="1" applyFont="1" applyFill="1" applyBorder="1" applyAlignment="1" applyProtection="1">
      <alignment horizontal="center" vertical="top"/>
      <protection locked="0"/>
    </xf>
    <xf numFmtId="0" fontId="76" fillId="34" borderId="0" xfId="53" applyFont="1" applyFill="1" applyBorder="1" applyAlignment="1" applyProtection="1">
      <alignment vertical="top"/>
      <protection/>
    </xf>
    <xf numFmtId="0" fontId="76" fillId="0" borderId="0" xfId="53" applyFont="1" applyFill="1" applyBorder="1" applyAlignment="1" applyProtection="1">
      <alignment vertical="top"/>
      <protection/>
    </xf>
    <xf numFmtId="0" fontId="74" fillId="0" borderId="0" xfId="0" applyFont="1" applyBorder="1" applyAlignment="1" applyProtection="1">
      <alignment horizontal="left" vertical="top"/>
      <protection/>
    </xf>
    <xf numFmtId="0" fontId="74" fillId="34" borderId="0" xfId="0" applyFont="1" applyFill="1" applyAlignment="1" applyProtection="1">
      <alignment vertical="top"/>
      <protection/>
    </xf>
    <xf numFmtId="0" fontId="74" fillId="0" borderId="0" xfId="0" applyFont="1" applyFill="1" applyBorder="1" applyAlignment="1" applyProtection="1">
      <alignment horizontal="center" vertical="top"/>
      <protection/>
    </xf>
    <xf numFmtId="0" fontId="71" fillId="0" borderId="0" xfId="0" applyFont="1" applyFill="1" applyBorder="1" applyAlignment="1" applyProtection="1">
      <alignment horizontal="center" vertical="top"/>
      <protection/>
    </xf>
    <xf numFmtId="0" fontId="71" fillId="34" borderId="0" xfId="0" applyFont="1" applyFill="1" applyAlignment="1" applyProtection="1">
      <alignment vertical="top"/>
      <protection/>
    </xf>
    <xf numFmtId="0" fontId="77" fillId="34" borderId="0" xfId="53" applyFont="1" applyFill="1" applyBorder="1" applyAlignment="1" applyProtection="1">
      <alignment vertical="top"/>
      <protection/>
    </xf>
    <xf numFmtId="0" fontId="78" fillId="0" borderId="10" xfId="0" applyFont="1" applyFill="1" applyBorder="1" applyAlignment="1" applyProtection="1">
      <alignment vertical="top"/>
      <protection/>
    </xf>
    <xf numFmtId="0" fontId="78" fillId="0" borderId="0" xfId="0" applyFont="1" applyFill="1" applyBorder="1" applyAlignment="1" applyProtection="1">
      <alignment vertical="top"/>
      <protection/>
    </xf>
    <xf numFmtId="0" fontId="78" fillId="0" borderId="0" xfId="0" applyFont="1" applyFill="1" applyBorder="1" applyAlignment="1" applyProtection="1">
      <alignment horizontal="left" vertical="top"/>
      <protection/>
    </xf>
    <xf numFmtId="0" fontId="79" fillId="0" borderId="0" xfId="0" applyFont="1" applyFill="1" applyBorder="1" applyAlignment="1" applyProtection="1">
      <alignment horizontal="left" vertical="top"/>
      <protection/>
    </xf>
    <xf numFmtId="0" fontId="80" fillId="0" borderId="0" xfId="0" applyFont="1" applyFill="1" applyBorder="1" applyAlignment="1" applyProtection="1">
      <alignment horizontal="left" vertical="top"/>
      <protection/>
    </xf>
    <xf numFmtId="0" fontId="78" fillId="34" borderId="0" xfId="0" applyFont="1" applyFill="1" applyBorder="1" applyAlignment="1" applyProtection="1">
      <alignment vertical="top"/>
      <protection/>
    </xf>
    <xf numFmtId="0" fontId="78" fillId="34" borderId="0" xfId="0" applyFont="1" applyFill="1" applyBorder="1" applyAlignment="1" applyProtection="1">
      <alignment horizontal="left" vertical="top"/>
      <protection/>
    </xf>
    <xf numFmtId="177" fontId="69" fillId="0" borderId="0" xfId="0" applyNumberFormat="1" applyFont="1" applyFill="1" applyBorder="1" applyAlignment="1" applyProtection="1">
      <alignment horizontal="left" vertical="top"/>
      <protection/>
    </xf>
    <xf numFmtId="0" fontId="78" fillId="0" borderId="10" xfId="0" applyFont="1" applyBorder="1" applyAlignment="1" applyProtection="1">
      <alignment vertical="top"/>
      <protection/>
    </xf>
    <xf numFmtId="14" fontId="78" fillId="34" borderId="0" xfId="0" applyNumberFormat="1" applyFont="1" applyFill="1" applyBorder="1" applyAlignment="1" applyProtection="1">
      <alignment horizontal="center" vertical="top"/>
      <protection/>
    </xf>
    <xf numFmtId="0" fontId="78" fillId="0" borderId="0" xfId="0" applyFont="1" applyBorder="1" applyAlignment="1" applyProtection="1">
      <alignment horizontal="left" vertical="top"/>
      <protection/>
    </xf>
    <xf numFmtId="0" fontId="80" fillId="0" borderId="0" xfId="0" applyFont="1" applyBorder="1" applyAlignment="1" applyProtection="1">
      <alignment horizontal="left" vertical="top"/>
      <protection/>
    </xf>
    <xf numFmtId="0" fontId="79" fillId="0" borderId="0" xfId="0" applyFont="1" applyAlignment="1" applyProtection="1">
      <alignment vertical="top"/>
      <protection/>
    </xf>
    <xf numFmtId="0" fontId="78" fillId="0" borderId="0" xfId="0" applyFont="1" applyAlignment="1" applyProtection="1">
      <alignment/>
      <protection/>
    </xf>
    <xf numFmtId="0" fontId="80" fillId="34" borderId="0" xfId="53" applyFont="1" applyFill="1" applyBorder="1" applyAlignment="1" applyProtection="1">
      <alignment vertical="top"/>
      <protection/>
    </xf>
    <xf numFmtId="0" fontId="79" fillId="0" borderId="0" xfId="0" applyFont="1" applyFill="1" applyBorder="1" applyAlignment="1" applyProtection="1">
      <alignment vertical="top"/>
      <protection/>
    </xf>
    <xf numFmtId="0" fontId="80" fillId="0" borderId="0" xfId="53" applyFont="1" applyFill="1" applyBorder="1" applyAlignment="1" applyProtection="1">
      <alignment vertical="top"/>
      <protection/>
    </xf>
    <xf numFmtId="0" fontId="80" fillId="0" borderId="0" xfId="53" applyFont="1" applyBorder="1" applyAlignment="1" applyProtection="1">
      <alignment vertical="top"/>
      <protection/>
    </xf>
    <xf numFmtId="0" fontId="79" fillId="34" borderId="0" xfId="0" applyFont="1" applyFill="1" applyAlignment="1" applyProtection="1">
      <alignment vertical="top"/>
      <protection/>
    </xf>
    <xf numFmtId="0" fontId="79" fillId="0" borderId="0" xfId="0" applyFont="1" applyFill="1" applyBorder="1" applyAlignment="1" applyProtection="1">
      <alignment horizontal="center" vertical="top"/>
      <protection/>
    </xf>
    <xf numFmtId="0" fontId="78" fillId="0" borderId="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horizontal="left" vertical="top"/>
      <protection/>
    </xf>
    <xf numFmtId="0" fontId="69" fillId="0" borderId="0" xfId="0" applyNumberFormat="1" applyFont="1" applyFill="1" applyBorder="1" applyAlignment="1" applyProtection="1">
      <alignment horizontal="left" vertical="top"/>
      <protection/>
    </xf>
    <xf numFmtId="0" fontId="78" fillId="34" borderId="0" xfId="0" applyFont="1" applyFill="1" applyAlignment="1" applyProtection="1">
      <alignment vertical="top"/>
      <protection/>
    </xf>
    <xf numFmtId="177" fontId="81" fillId="0" borderId="0" xfId="0" applyNumberFormat="1" applyFont="1" applyFill="1" applyBorder="1" applyAlignment="1" applyProtection="1">
      <alignment horizontal="left" vertical="top"/>
      <protection/>
    </xf>
    <xf numFmtId="0" fontId="82" fillId="34" borderId="0" xfId="53" applyFont="1" applyFill="1" applyBorder="1" applyAlignment="1" applyProtection="1">
      <alignment vertical="top"/>
      <protection/>
    </xf>
    <xf numFmtId="0" fontId="81" fillId="0" borderId="0" xfId="0" applyFont="1" applyBorder="1" applyAlignment="1" applyProtection="1">
      <alignment horizontal="left" vertical="top"/>
      <protection/>
    </xf>
    <xf numFmtId="0" fontId="78" fillId="0" borderId="11" xfId="0" applyFont="1" applyFill="1" applyBorder="1" applyAlignment="1" applyProtection="1">
      <alignment vertical="top"/>
      <protection/>
    </xf>
    <xf numFmtId="0" fontId="78" fillId="0" borderId="11" xfId="0" applyFont="1" applyBorder="1" applyAlignment="1" applyProtection="1">
      <alignment vertical="top"/>
      <protection/>
    </xf>
    <xf numFmtId="0" fontId="80" fillId="0" borderId="11" xfId="0" applyFont="1" applyBorder="1" applyAlignment="1" applyProtection="1">
      <alignment vertical="top"/>
      <protection/>
    </xf>
    <xf numFmtId="0" fontId="83" fillId="0" borderId="15" xfId="0" applyFont="1" applyFill="1" applyBorder="1" applyAlignment="1" applyProtection="1">
      <alignment horizontal="left"/>
      <protection/>
    </xf>
    <xf numFmtId="0" fontId="83" fillId="0" borderId="15" xfId="0" applyFont="1" applyFill="1" applyBorder="1" applyAlignment="1" applyProtection="1">
      <alignment/>
      <protection/>
    </xf>
    <xf numFmtId="0" fontId="83" fillId="32" borderId="15" xfId="0" applyFont="1" applyFill="1" applyBorder="1" applyAlignment="1" applyProtection="1">
      <alignment horizontal="left"/>
      <protection/>
    </xf>
    <xf numFmtId="0" fontId="83" fillId="32" borderId="15" xfId="0" applyFont="1" applyFill="1" applyBorder="1" applyAlignment="1" applyProtection="1">
      <alignment/>
      <protection/>
    </xf>
    <xf numFmtId="0" fontId="66" fillId="32" borderId="15" xfId="0" applyFont="1" applyFill="1" applyBorder="1" applyAlignment="1" applyProtection="1">
      <alignment horizontal="left" vertical="top" wrapText="1"/>
      <protection/>
    </xf>
    <xf numFmtId="0" fontId="66" fillId="32" borderId="15" xfId="0" applyFont="1" applyFill="1" applyBorder="1" applyAlignment="1" applyProtection="1">
      <alignment/>
      <protection/>
    </xf>
    <xf numFmtId="0" fontId="6" fillId="32" borderId="15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horizontal="left" vertical="center"/>
      <protection/>
    </xf>
    <xf numFmtId="180" fontId="78" fillId="0" borderId="0" xfId="0" applyNumberFormat="1" applyFont="1" applyFill="1" applyBorder="1" applyAlignment="1" applyProtection="1">
      <alignment horizontal="center" vertical="center"/>
      <protection locked="0"/>
    </xf>
    <xf numFmtId="0" fontId="78" fillId="34" borderId="0" xfId="0" applyFont="1" applyFill="1" applyBorder="1" applyAlignment="1" applyProtection="1">
      <alignment horizontal="center" vertical="center"/>
      <protection/>
    </xf>
    <xf numFmtId="0" fontId="80" fillId="34" borderId="0" xfId="53" applyFont="1" applyFill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0" fontId="79" fillId="34" borderId="0" xfId="0" applyFont="1" applyFill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vertical="top"/>
      <protection/>
    </xf>
    <xf numFmtId="177" fontId="75" fillId="0" borderId="0" xfId="0" applyNumberFormat="1" applyFont="1" applyFill="1" applyBorder="1" applyAlignment="1" applyProtection="1">
      <alignment horizontal="left" vertical="top"/>
      <protection/>
    </xf>
    <xf numFmtId="0" fontId="74" fillId="34" borderId="0" xfId="0" applyFont="1" applyFill="1" applyBorder="1" applyAlignment="1" applyProtection="1">
      <alignment horizontal="left" vertical="top"/>
      <protection/>
    </xf>
    <xf numFmtId="0" fontId="74" fillId="34" borderId="0" xfId="0" applyFont="1" applyFill="1" applyBorder="1" applyAlignment="1" applyProtection="1">
      <alignment horizontal="center" vertical="top"/>
      <protection/>
    </xf>
    <xf numFmtId="0" fontId="79" fillId="0" borderId="0" xfId="0" applyFont="1" applyAlignment="1" applyProtection="1">
      <alignment horizontal="left" vertical="top"/>
      <protection/>
    </xf>
    <xf numFmtId="0" fontId="79" fillId="0" borderId="0" xfId="0" applyFont="1" applyBorder="1" applyAlignment="1" applyProtection="1">
      <alignment horizontal="left" vertical="top"/>
      <protection/>
    </xf>
    <xf numFmtId="0" fontId="78" fillId="34" borderId="0" xfId="53" applyFont="1" applyFill="1" applyBorder="1" applyAlignment="1" applyProtection="1">
      <alignment vertical="top"/>
      <protection/>
    </xf>
    <xf numFmtId="0" fontId="78" fillId="0" borderId="0" xfId="53" applyFont="1" applyFill="1" applyBorder="1" applyAlignment="1" applyProtection="1">
      <alignment vertical="top"/>
      <protection/>
    </xf>
    <xf numFmtId="0" fontId="80" fillId="0" borderId="10" xfId="0" applyFont="1" applyFill="1" applyBorder="1" applyAlignment="1" applyProtection="1">
      <alignment vertical="top"/>
      <protection/>
    </xf>
    <xf numFmtId="0" fontId="80" fillId="34" borderId="0" xfId="0" applyFont="1" applyFill="1" applyBorder="1" applyAlignment="1" applyProtection="1">
      <alignment vertical="top"/>
      <protection/>
    </xf>
    <xf numFmtId="0" fontId="82" fillId="34" borderId="0" xfId="0" applyFont="1" applyFill="1" applyAlignment="1" applyProtection="1">
      <alignment vertical="top"/>
      <protection/>
    </xf>
    <xf numFmtId="0" fontId="82" fillId="0" borderId="0" xfId="0" applyFont="1" applyFill="1" applyBorder="1" applyAlignment="1" applyProtection="1">
      <alignment horizontal="left" vertical="center"/>
      <protection/>
    </xf>
    <xf numFmtId="0" fontId="82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vertical="top"/>
      <protection/>
    </xf>
    <xf numFmtId="0" fontId="82" fillId="0" borderId="0" xfId="0" applyFont="1" applyAlignment="1" applyProtection="1">
      <alignment vertical="center"/>
      <protection/>
    </xf>
    <xf numFmtId="0" fontId="82" fillId="34" borderId="0" xfId="0" applyFont="1" applyFill="1" applyBorder="1" applyAlignment="1" applyProtection="1">
      <alignment horizontal="left" vertical="center"/>
      <protection/>
    </xf>
    <xf numFmtId="0" fontId="82" fillId="0" borderId="0" xfId="0" applyFont="1" applyBorder="1" applyAlignment="1" applyProtection="1">
      <alignment horizontal="left" vertical="top"/>
      <protection/>
    </xf>
    <xf numFmtId="0" fontId="82" fillId="34" borderId="0" xfId="0" applyFont="1" applyFill="1" applyBorder="1" applyAlignment="1" applyProtection="1">
      <alignment horizontal="center" vertical="center"/>
      <protection/>
    </xf>
    <xf numFmtId="0" fontId="79" fillId="34" borderId="0" xfId="0" applyFont="1" applyFill="1" applyBorder="1" applyAlignment="1" applyProtection="1">
      <alignment horizontal="center" vertical="center"/>
      <protection/>
    </xf>
    <xf numFmtId="0" fontId="78" fillId="34" borderId="0" xfId="53" applyFont="1" applyFill="1" applyBorder="1" applyAlignment="1" applyProtection="1">
      <alignment horizontal="left" vertical="top"/>
      <protection/>
    </xf>
    <xf numFmtId="177" fontId="78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32" borderId="15" xfId="0" applyFont="1" applyFill="1" applyBorder="1" applyAlignment="1" applyProtection="1">
      <alignment wrapText="1"/>
      <protection/>
    </xf>
    <xf numFmtId="0" fontId="84" fillId="33" borderId="12" xfId="53" applyFont="1" applyFill="1" applyBorder="1" applyAlignment="1" applyProtection="1">
      <alignment horizontal="left"/>
      <protection/>
    </xf>
    <xf numFmtId="0" fontId="70" fillId="35" borderId="17" xfId="0" applyFont="1" applyFill="1" applyBorder="1" applyAlignment="1" applyProtection="1">
      <alignment horizontal="center" vertical="top" wrapText="1"/>
      <protection/>
    </xf>
    <xf numFmtId="0" fontId="70" fillId="35" borderId="18" xfId="0" applyFont="1" applyFill="1" applyBorder="1" applyAlignment="1" applyProtection="1">
      <alignment horizontal="center" vertical="top" wrapText="1"/>
      <protection/>
    </xf>
    <xf numFmtId="0" fontId="70" fillId="35" borderId="19" xfId="0" applyFont="1" applyFill="1" applyBorder="1" applyAlignment="1" applyProtection="1">
      <alignment horizontal="center" vertical="top" wrapText="1"/>
      <protection/>
    </xf>
    <xf numFmtId="0" fontId="85" fillId="36" borderId="20" xfId="57" applyFont="1" applyFill="1" applyBorder="1" applyAlignment="1" applyProtection="1">
      <alignment horizontal="center" vertical="top" wrapText="1"/>
      <protection/>
    </xf>
    <xf numFmtId="0" fontId="85" fillId="36" borderId="21" xfId="57" applyFont="1" applyFill="1" applyBorder="1" applyAlignment="1" applyProtection="1">
      <alignment horizontal="center" vertical="top" wrapText="1"/>
      <protection/>
    </xf>
    <xf numFmtId="0" fontId="85" fillId="36" borderId="22" xfId="57" applyFont="1" applyFill="1" applyBorder="1" applyAlignment="1" applyProtection="1">
      <alignment horizontal="center" vertical="top" wrapText="1"/>
      <protection/>
    </xf>
    <xf numFmtId="0" fontId="80" fillId="37" borderId="23" xfId="0" applyFont="1" applyFill="1" applyBorder="1" applyAlignment="1" applyProtection="1">
      <alignment horizontal="center"/>
      <protection/>
    </xf>
    <xf numFmtId="0" fontId="80" fillId="37" borderId="24" xfId="0" applyFont="1" applyFill="1" applyBorder="1" applyAlignment="1" applyProtection="1">
      <alignment horizontal="center"/>
      <protection/>
    </xf>
    <xf numFmtId="0" fontId="80" fillId="37" borderId="25" xfId="0" applyFont="1" applyFill="1" applyBorder="1" applyAlignment="1" applyProtection="1">
      <alignment horizontal="center"/>
      <protection/>
    </xf>
    <xf numFmtId="0" fontId="80" fillId="37" borderId="17" xfId="0" applyFont="1" applyFill="1" applyBorder="1" applyAlignment="1" applyProtection="1">
      <alignment horizontal="center"/>
      <protection/>
    </xf>
    <xf numFmtId="0" fontId="80" fillId="37" borderId="18" xfId="0" applyFont="1" applyFill="1" applyBorder="1" applyAlignment="1" applyProtection="1">
      <alignment horizontal="center"/>
      <protection/>
    </xf>
    <xf numFmtId="0" fontId="80" fillId="37" borderId="19" xfId="0" applyFont="1" applyFill="1" applyBorder="1" applyAlignment="1" applyProtection="1">
      <alignment horizontal="center"/>
      <protection/>
    </xf>
    <xf numFmtId="0" fontId="83" fillId="33" borderId="16" xfId="0" applyFont="1" applyFill="1" applyBorder="1" applyAlignment="1" applyProtection="1">
      <alignment horizontal="left" vertical="center" wrapText="1"/>
      <protection/>
    </xf>
    <xf numFmtId="0" fontId="86" fillId="0" borderId="16" xfId="0" applyFont="1" applyBorder="1" applyAlignment="1" applyProtection="1">
      <alignment horizontal="left"/>
      <protection/>
    </xf>
    <xf numFmtId="0" fontId="86" fillId="0" borderId="0" xfId="0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70C0"/>
      </font>
    </dxf>
    <dxf>
      <font>
        <color theme="1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theme="1"/>
      </font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theme="1"/>
      </font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theme="1"/>
      </font>
    </dxf>
    <dxf>
      <font>
        <color rgb="FFFF0000"/>
      </font>
    </dxf>
    <dxf>
      <font>
        <color theme="1"/>
      </font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ont>
        <color theme="1"/>
      </font>
    </dxf>
    <dxf>
      <font>
        <color theme="1"/>
      </font>
      <border/>
    </dxf>
    <dxf>
      <font>
        <color theme="1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as.gov.sg/irasHome/page04.aspx?id=1528#Birth_Order_of_children" TargetMode="External" /><Relationship Id="rId2" Type="http://schemas.openxmlformats.org/officeDocument/2006/relationships/hyperlink" Target="http://www.iras.gov.sg/irasHome/page04.aspx?id=1528#how_to_clai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AK100"/>
  <sheetViews>
    <sheetView showGridLines="0" tabSelected="1" workbookViewId="0" topLeftCell="A1">
      <selection activeCell="K8" sqref="K8"/>
    </sheetView>
  </sheetViews>
  <sheetFormatPr defaultColWidth="9.140625" defaultRowHeight="5.25" customHeight="1"/>
  <cols>
    <col min="1" max="1" width="2.57421875" style="9" customWidth="1"/>
    <col min="2" max="2" width="1.57421875" style="9" customWidth="1"/>
    <col min="3" max="3" width="2.28125" style="9" customWidth="1"/>
    <col min="4" max="4" width="32.00390625" style="9" customWidth="1"/>
    <col min="5" max="5" width="23.421875" style="9" customWidth="1"/>
    <col min="6" max="6" width="24.7109375" style="9" hidden="1" customWidth="1"/>
    <col min="7" max="7" width="5.28125" style="9" hidden="1" customWidth="1"/>
    <col min="8" max="8" width="2.00390625" style="9" customWidth="1"/>
    <col min="9" max="9" width="3.7109375" style="9" customWidth="1"/>
    <col min="10" max="10" width="5.00390625" style="9" customWidth="1"/>
    <col min="11" max="11" width="22.7109375" style="9" customWidth="1"/>
    <col min="12" max="12" width="6.421875" style="23" hidden="1" customWidth="1"/>
    <col min="13" max="13" width="10.421875" style="23" hidden="1" customWidth="1"/>
    <col min="14" max="14" width="7.28125" style="23" hidden="1" customWidth="1"/>
    <col min="15" max="15" width="3.57421875" style="23" hidden="1" customWidth="1"/>
    <col min="16" max="16" width="1.8515625" style="23" customWidth="1"/>
    <col min="17" max="17" width="26.140625" style="9" customWidth="1"/>
    <col min="18" max="18" width="14.00390625" style="9" customWidth="1"/>
    <col min="19" max="19" width="4.57421875" style="9" customWidth="1"/>
    <col min="20" max="20" width="16.140625" style="9" bestFit="1" customWidth="1"/>
    <col min="21" max="28" width="7.7109375" style="8" hidden="1" customWidth="1"/>
    <col min="29" max="29" width="11.28125" style="8" hidden="1" customWidth="1"/>
    <col min="30" max="30" width="86.7109375" style="8" hidden="1" customWidth="1"/>
    <col min="31" max="31" width="13.7109375" style="8" hidden="1" customWidth="1"/>
    <col min="32" max="32" width="100.7109375" style="9" hidden="1" customWidth="1"/>
    <col min="33" max="33" width="19.28125" style="9" hidden="1" customWidth="1"/>
    <col min="34" max="34" width="50.7109375" style="47" hidden="1" customWidth="1"/>
    <col min="35" max="35" width="50.7109375" style="9" customWidth="1"/>
    <col min="36" max="39" width="10.7109375" style="9" customWidth="1"/>
    <col min="40" max="47" width="9.140625" style="9" customWidth="1"/>
    <col min="48" max="16384" width="9.140625" style="9" customWidth="1"/>
  </cols>
  <sheetData>
    <row r="1" ht="3" customHeight="1" thickBot="1"/>
    <row r="2" spans="2:19" ht="39" customHeight="1" thickBot="1">
      <c r="B2" s="137" t="s">
        <v>43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spans="2:34" s="17" customFormat="1" ht="3" customHeight="1" hidden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H3" s="48"/>
    </row>
    <row r="4" spans="2:34" s="34" customFormat="1" ht="17.25" customHeight="1" hidden="1" thickBot="1">
      <c r="B4" s="140" t="s">
        <v>20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H4" s="49"/>
    </row>
    <row r="5" spans="2:34" s="34" customFormat="1" ht="3" customHeight="1" thickBot="1">
      <c r="B5" s="37"/>
      <c r="C5" s="37"/>
      <c r="D5" s="4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H5" s="49"/>
    </row>
    <row r="6" spans="2:34" s="10" customFormat="1" ht="15.75" customHeight="1">
      <c r="B6" s="143" t="s">
        <v>33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U6" s="27" t="s">
        <v>14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H6" s="50"/>
    </row>
    <row r="7" spans="2:36" ht="19.5" customHeight="1">
      <c r="B7" s="2"/>
      <c r="C7" s="1"/>
      <c r="D7" s="1"/>
      <c r="E7" s="1"/>
      <c r="F7" s="1"/>
      <c r="G7" s="1"/>
      <c r="H7" s="1"/>
      <c r="I7" s="1"/>
      <c r="J7" s="1"/>
      <c r="K7" s="104"/>
      <c r="L7" s="39"/>
      <c r="M7" s="39"/>
      <c r="N7" s="39"/>
      <c r="O7" s="3"/>
      <c r="P7" s="3"/>
      <c r="Q7" s="1"/>
      <c r="R7" s="1"/>
      <c r="S7" s="4"/>
      <c r="U7" s="19">
        <v>1</v>
      </c>
      <c r="V7" s="19">
        <v>4</v>
      </c>
      <c r="W7" s="19">
        <v>5</v>
      </c>
      <c r="X7" s="20" t="s">
        <v>28</v>
      </c>
      <c r="Y7" s="20" t="s">
        <v>29</v>
      </c>
      <c r="Z7" s="19" t="s">
        <v>24</v>
      </c>
      <c r="AA7" s="19" t="s">
        <v>37</v>
      </c>
      <c r="AB7" s="19" t="s">
        <v>31</v>
      </c>
      <c r="AC7" s="19" t="s">
        <v>41</v>
      </c>
      <c r="AD7" s="26"/>
      <c r="AE7" s="9"/>
      <c r="AH7" s="9"/>
      <c r="AJ7" s="47"/>
    </row>
    <row r="8" spans="2:36" ht="19.5" customHeight="1">
      <c r="B8" s="2"/>
      <c r="C8" s="40">
        <v>1</v>
      </c>
      <c r="D8" s="40" t="s">
        <v>10</v>
      </c>
      <c r="E8" s="40"/>
      <c r="F8" s="40"/>
      <c r="G8" s="40"/>
      <c r="H8" s="40"/>
      <c r="I8" s="40"/>
      <c r="J8" s="38"/>
      <c r="K8" s="103"/>
      <c r="L8" s="39" t="str">
        <f>IF(K8="Single","S",IF(K8="Separated/Divorced","SD",IF(OR(K8="Married",K8="Widowed"),1,".")))</f>
        <v>.</v>
      </c>
      <c r="M8" s="39">
        <f>IF(L8=1,1,0)</f>
        <v>0</v>
      </c>
      <c r="N8" s="39" t="str">
        <f>L8</f>
        <v>.</v>
      </c>
      <c r="O8" s="18"/>
      <c r="P8" s="18"/>
      <c r="Q8" s="22" t="str">
        <f>IF(COUNTA(K8)=0,"*required field"," ")</f>
        <v>*required field</v>
      </c>
      <c r="R8" s="21" t="str">
        <f>IF(COUNTA(K8)=0,"*required field"," ")</f>
        <v>*required field</v>
      </c>
      <c r="S8" s="4"/>
      <c r="U8" s="19" t="s">
        <v>6</v>
      </c>
      <c r="V8" s="19" t="str">
        <f>IF($N$8=1,1," ")</f>
        <v> </v>
      </c>
      <c r="W8" s="19" t="str">
        <f>IF($N$8=1,"Yes"," ")</f>
        <v> </v>
      </c>
      <c r="X8" s="19" t="str">
        <f>IF($O$22="Y","Yes"," ")</f>
        <v> </v>
      </c>
      <c r="Y8" s="19" t="str">
        <f>IF($N$27="N","Yes"," ")</f>
        <v> </v>
      </c>
      <c r="Z8" s="19" t="str">
        <f>IF($O$23="Y","Yes"," ")</f>
        <v> </v>
      </c>
      <c r="AA8" s="19" t="str">
        <f>IF($N$35="Y","Yes",".")</f>
        <v>.</v>
      </c>
      <c r="AB8" s="19" t="str">
        <f>IF($N$37="Y","Yes",".")</f>
        <v>.</v>
      </c>
      <c r="AC8" s="19" t="str">
        <f>IF($N$46="N","Yes",".")</f>
        <v>.</v>
      </c>
      <c r="AD8" s="19"/>
      <c r="AE8" s="9"/>
      <c r="AH8" s="9"/>
      <c r="AJ8" s="47"/>
    </row>
    <row r="9" spans="2:36" ht="6.75" customHeight="1">
      <c r="B9" s="67"/>
      <c r="C9" s="68"/>
      <c r="D9" s="68"/>
      <c r="E9" s="68"/>
      <c r="F9" s="68"/>
      <c r="G9" s="68"/>
      <c r="H9" s="68"/>
      <c r="I9" s="68"/>
      <c r="J9" s="69"/>
      <c r="K9" s="105"/>
      <c r="L9" s="69"/>
      <c r="M9" s="69"/>
      <c r="N9" s="69"/>
      <c r="O9" s="71"/>
      <c r="P9" s="71"/>
      <c r="Q9" s="22"/>
      <c r="R9" s="22"/>
      <c r="S9" s="94"/>
      <c r="U9" s="19" t="s">
        <v>7</v>
      </c>
      <c r="V9" s="19" t="str">
        <f>IF($N$8=1,2," ")</f>
        <v> </v>
      </c>
      <c r="W9" s="19" t="str">
        <f>IF($N$8=1,"No"," ")</f>
        <v> </v>
      </c>
      <c r="X9" s="19" t="str">
        <f>IF($O$22="Y","No"," ")</f>
        <v> </v>
      </c>
      <c r="Y9" s="19" t="str">
        <f>IF($N$27="N","No"," ")</f>
        <v> </v>
      </c>
      <c r="Z9" s="19" t="str">
        <f>IF($O$23="Y","No"," ")</f>
        <v> </v>
      </c>
      <c r="AA9" s="19" t="str">
        <f>IF($N$35="Y","No",".")</f>
        <v>.</v>
      </c>
      <c r="AB9" s="19" t="str">
        <f>IF($N$37="Y","No",".")</f>
        <v>.</v>
      </c>
      <c r="AC9" s="19" t="str">
        <f>IF($N$46="N","No",".")</f>
        <v>.</v>
      </c>
      <c r="AD9" s="19"/>
      <c r="AE9" s="9"/>
      <c r="AH9" s="9"/>
      <c r="AJ9" s="47"/>
    </row>
    <row r="10" spans="2:36" ht="19.5" customHeight="1">
      <c r="B10" s="67"/>
      <c r="C10" s="72">
        <v>2</v>
      </c>
      <c r="D10" s="72" t="s">
        <v>18</v>
      </c>
      <c r="E10" s="72"/>
      <c r="F10" s="72"/>
      <c r="G10" s="72"/>
      <c r="H10" s="72"/>
      <c r="I10" s="72"/>
      <c r="J10" s="73"/>
      <c r="K10" s="134"/>
      <c r="L10" s="69"/>
      <c r="M10" s="69" t="str">
        <f>IF(COUNTA(K10)=1,1,".")</f>
        <v>.</v>
      </c>
      <c r="N10" s="69"/>
      <c r="O10" s="71"/>
      <c r="P10" s="71"/>
      <c r="Q10" s="22"/>
      <c r="R10" s="74" t="str">
        <f>IF(COUNTA(K10)=0,"*required field"," ")</f>
        <v>*required field</v>
      </c>
      <c r="S10" s="94"/>
      <c r="U10" s="19" t="s">
        <v>8</v>
      </c>
      <c r="V10" s="19" t="str">
        <f>IF($N$8=1,"3rd and beyond"," ")</f>
        <v> </v>
      </c>
      <c r="W10" s="19"/>
      <c r="X10" s="19"/>
      <c r="Y10" s="19"/>
      <c r="Z10" s="19"/>
      <c r="AA10" s="19"/>
      <c r="AB10" s="19"/>
      <c r="AC10" s="19"/>
      <c r="AD10" s="19"/>
      <c r="AE10" s="9"/>
      <c r="AH10" s="9"/>
      <c r="AJ10" s="47"/>
    </row>
    <row r="11" spans="2:36" ht="6.75" customHeight="1">
      <c r="B11" s="67"/>
      <c r="C11" s="72"/>
      <c r="D11" s="72"/>
      <c r="E11" s="72"/>
      <c r="F11" s="72"/>
      <c r="G11" s="72"/>
      <c r="H11" s="72"/>
      <c r="I11" s="72"/>
      <c r="J11" s="73"/>
      <c r="K11" s="107"/>
      <c r="L11" s="69"/>
      <c r="M11" s="69"/>
      <c r="N11" s="69"/>
      <c r="O11" s="71"/>
      <c r="P11" s="71"/>
      <c r="Q11" s="22"/>
      <c r="R11" s="22"/>
      <c r="S11" s="94"/>
      <c r="U11" s="19" t="s">
        <v>9</v>
      </c>
      <c r="V11" s="19"/>
      <c r="W11" s="19"/>
      <c r="X11" s="19"/>
      <c r="Y11" s="19"/>
      <c r="Z11" s="19"/>
      <c r="AA11" s="19"/>
      <c r="AB11" s="19"/>
      <c r="AC11" s="19"/>
      <c r="AD11" s="19"/>
      <c r="AE11" s="9"/>
      <c r="AH11" s="9"/>
      <c r="AJ11" s="47"/>
    </row>
    <row r="12" spans="2:36" ht="19.5" customHeight="1">
      <c r="B12" s="75"/>
      <c r="C12" s="72">
        <v>3</v>
      </c>
      <c r="D12" s="73" t="s">
        <v>19</v>
      </c>
      <c r="E12" s="73"/>
      <c r="F12" s="73"/>
      <c r="G12" s="73"/>
      <c r="H12" s="73"/>
      <c r="I12" s="76"/>
      <c r="J12" s="72"/>
      <c r="K12" s="134"/>
      <c r="L12" s="77"/>
      <c r="M12" s="69" t="str">
        <f>IF(COUNTA(K12)=1,1,".")</f>
        <v>.</v>
      </c>
      <c r="N12" s="77"/>
      <c r="O12" s="78"/>
      <c r="P12" s="78"/>
      <c r="Q12" s="22"/>
      <c r="R12" s="74" t="str">
        <f>IF(COUNTA(K12)=0,"*required field"," ")</f>
        <v>*required field</v>
      </c>
      <c r="S12" s="95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9"/>
      <c r="AH12" s="9"/>
      <c r="AJ12" s="47"/>
    </row>
    <row r="13" spans="2:23" ht="19.5" customHeight="1" hidden="1">
      <c r="B13" s="67"/>
      <c r="C13" s="72"/>
      <c r="D13" s="79" t="s">
        <v>16</v>
      </c>
      <c r="E13" s="80"/>
      <c r="F13" s="81"/>
      <c r="G13" s="81"/>
      <c r="H13" s="81"/>
      <c r="I13" s="81"/>
      <c r="J13" s="81"/>
      <c r="K13" s="108"/>
      <c r="L13" s="118" t="str">
        <f>IF(AND(N8=1,COUNTA(K12)=1),YEAR(K12),".")</f>
        <v>.</v>
      </c>
      <c r="M13" s="77"/>
      <c r="N13" s="77"/>
      <c r="O13" s="77"/>
      <c r="P13" s="77"/>
      <c r="Q13" s="77"/>
      <c r="R13" s="22"/>
      <c r="S13" s="95"/>
      <c r="W13" s="27"/>
    </row>
    <row r="14" spans="2:37" ht="19.5" customHeight="1" hidden="1">
      <c r="B14" s="67"/>
      <c r="C14" s="72"/>
      <c r="D14" s="79" t="s">
        <v>22</v>
      </c>
      <c r="E14" s="80"/>
      <c r="F14" s="81"/>
      <c r="G14" s="81"/>
      <c r="H14" s="81"/>
      <c r="I14" s="81"/>
      <c r="J14" s="81"/>
      <c r="K14" s="108"/>
      <c r="L14" s="79" t="str">
        <f>IF(AND(N8=1,COUNTA(K12)=1),IF(L13&gt;2007,"Y","N"),".")</f>
        <v>.</v>
      </c>
      <c r="M14" s="77"/>
      <c r="N14" s="77"/>
      <c r="O14" s="77"/>
      <c r="P14" s="77"/>
      <c r="Q14" s="77"/>
      <c r="R14" s="22"/>
      <c r="S14" s="95"/>
      <c r="U14" s="8" t="s">
        <v>11</v>
      </c>
      <c r="AK14" s="28"/>
    </row>
    <row r="15" spans="2:31" ht="6.75" customHeight="1">
      <c r="B15" s="67"/>
      <c r="C15" s="72"/>
      <c r="D15" s="80"/>
      <c r="E15" s="80"/>
      <c r="F15" s="80"/>
      <c r="G15" s="80"/>
      <c r="H15" s="80"/>
      <c r="I15" s="80"/>
      <c r="J15" s="80"/>
      <c r="K15" s="109"/>
      <c r="L15" s="77"/>
      <c r="M15" s="77"/>
      <c r="N15" s="77"/>
      <c r="O15" s="77"/>
      <c r="P15" s="77"/>
      <c r="Q15" s="22"/>
      <c r="R15" s="22"/>
      <c r="S15" s="9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4" ht="19.5" customHeight="1">
      <c r="B16" s="67"/>
      <c r="C16" s="72">
        <v>4</v>
      </c>
      <c r="D16" s="133" t="s">
        <v>36</v>
      </c>
      <c r="E16" s="81"/>
      <c r="F16" s="81"/>
      <c r="G16" s="81"/>
      <c r="H16" s="81"/>
      <c r="I16" s="81"/>
      <c r="J16" s="81"/>
      <c r="K16" s="110"/>
      <c r="L16" s="77" t="str">
        <f>IF(COUNTA(K16)=0,".",LEFT(K16,1))</f>
        <v>.</v>
      </c>
      <c r="M16" s="77" t="str">
        <f>IF(COUNTA($K$16)=1,1,".")</f>
        <v>.</v>
      </c>
      <c r="N16" s="77" t="str">
        <f>IF(AND($M$8=1,$M$10=1,$M$12=1),L16,".")</f>
        <v>.</v>
      </c>
      <c r="O16" s="77"/>
      <c r="P16" s="77"/>
      <c r="Q16" s="22"/>
      <c r="R16" s="22" t="str">
        <f>IF(COUNTA(K16)=0,"*required field"," ")</f>
        <v>*required field</v>
      </c>
      <c r="S16" s="95"/>
      <c r="AH16" s="9"/>
    </row>
    <row r="17" spans="2:34" ht="19.5" customHeight="1" hidden="1">
      <c r="B17" s="67"/>
      <c r="C17" s="68"/>
      <c r="D17" s="82"/>
      <c r="E17" s="83"/>
      <c r="F17" s="83"/>
      <c r="G17" s="83"/>
      <c r="H17" s="84"/>
      <c r="I17" s="84"/>
      <c r="J17" s="84"/>
      <c r="K17" s="109"/>
      <c r="L17" s="77"/>
      <c r="M17" s="77"/>
      <c r="N17" s="77"/>
      <c r="O17" s="77"/>
      <c r="P17" s="77"/>
      <c r="Q17" s="22"/>
      <c r="R17" s="22"/>
      <c r="S17" s="95"/>
      <c r="AH17" s="9"/>
    </row>
    <row r="18" spans="2:34" ht="6.75" customHeight="1">
      <c r="B18" s="67"/>
      <c r="C18" s="68"/>
      <c r="D18" s="80"/>
      <c r="E18" s="83"/>
      <c r="F18" s="83"/>
      <c r="G18" s="83"/>
      <c r="H18" s="84"/>
      <c r="I18" s="84"/>
      <c r="J18" s="84"/>
      <c r="K18" s="111"/>
      <c r="L18" s="77"/>
      <c r="M18" s="77"/>
      <c r="N18" s="77"/>
      <c r="O18" s="77"/>
      <c r="P18" s="77"/>
      <c r="Q18" s="22"/>
      <c r="R18" s="22"/>
      <c r="S18" s="95"/>
      <c r="AH18" s="9"/>
    </row>
    <row r="19" spans="2:34" ht="19.5" customHeight="1">
      <c r="B19" s="67"/>
      <c r="C19" s="68">
        <v>5</v>
      </c>
      <c r="D19" s="68" t="s">
        <v>34</v>
      </c>
      <c r="E19" s="83"/>
      <c r="F19" s="83"/>
      <c r="G19" s="83"/>
      <c r="H19" s="83"/>
      <c r="I19" s="83"/>
      <c r="J19" s="83"/>
      <c r="K19" s="110"/>
      <c r="L19" s="69" t="str">
        <f>IF(COUNTA(K19)=1,LEFT(K19,1),".")</f>
        <v>.</v>
      </c>
      <c r="M19" s="69" t="str">
        <f>IF(K19="NO","N",IF(AND(COUNTA(K19)=1,$L$14="N"),"NA",L19))</f>
        <v>.</v>
      </c>
      <c r="N19" s="119" t="str">
        <f>IF(AND($M$8=1,$M$10=1,$M$12=1,$M$16=1),$M$20,".")</f>
        <v>.</v>
      </c>
      <c r="O19" s="77"/>
      <c r="P19" s="77"/>
      <c r="Q19" s="22"/>
      <c r="R19" s="22" t="str">
        <f>IF(COUNTA(K19)=0,"*required field"," ")</f>
        <v>*required field</v>
      </c>
      <c r="S19" s="95"/>
      <c r="AH19" s="9"/>
    </row>
    <row r="20" spans="2:34" ht="19.5" customHeight="1" hidden="1">
      <c r="B20" s="67"/>
      <c r="C20" s="72"/>
      <c r="D20" s="85" t="s">
        <v>23</v>
      </c>
      <c r="E20" s="81"/>
      <c r="F20" s="81"/>
      <c r="G20" s="81"/>
      <c r="H20" s="81"/>
      <c r="I20" s="81"/>
      <c r="J20" s="81"/>
      <c r="K20" s="108"/>
      <c r="L20" s="86">
        <f>_xlfn.IFERROR(DATEDIF($K$12,$K$10,"y"),0)</f>
        <v>0</v>
      </c>
      <c r="M20" s="77" t="str">
        <f>IF($M$21="Y","NA2",M19)</f>
        <v>.</v>
      </c>
      <c r="N20" s="77"/>
      <c r="O20" s="119"/>
      <c r="P20" s="77"/>
      <c r="Q20" s="77"/>
      <c r="R20" s="22"/>
      <c r="S20" s="95"/>
      <c r="AH20" s="9"/>
    </row>
    <row r="21" spans="2:34" ht="19.5" customHeight="1" hidden="1">
      <c r="B21" s="67"/>
      <c r="C21" s="72"/>
      <c r="D21" s="85" t="s">
        <v>30</v>
      </c>
      <c r="E21" s="81"/>
      <c r="F21" s="81"/>
      <c r="G21" s="81"/>
      <c r="H21" s="81"/>
      <c r="I21" s="81"/>
      <c r="J21" s="81"/>
      <c r="K21" s="108"/>
      <c r="L21" s="86" t="str">
        <f>IF(L20=".",".",IF(L20&lt;6,"Y","N"))</f>
        <v>Y</v>
      </c>
      <c r="M21" s="77" t="str">
        <f>IF(AND(L14="N",K19="Yes",L21="N"),"Y",".")</f>
        <v>.</v>
      </c>
      <c r="N21" s="77">
        <f>IF(L21="Y",1,".")</f>
        <v>1</v>
      </c>
      <c r="O21" s="119" t="str">
        <f>IF(AND($M$8=1,$M$10=1,$M$12=1,$M$16=1,$N$19="Y"),L21,".")</f>
        <v>.</v>
      </c>
      <c r="P21" s="77"/>
      <c r="Q21" s="77"/>
      <c r="R21" s="22"/>
      <c r="S21" s="95"/>
      <c r="AH21" s="9"/>
    </row>
    <row r="22" spans="2:34" ht="19.5" customHeight="1" hidden="1">
      <c r="B22" s="67"/>
      <c r="C22" s="72"/>
      <c r="D22" s="85" t="s">
        <v>26</v>
      </c>
      <c r="E22" s="81"/>
      <c r="F22" s="81"/>
      <c r="G22" s="81"/>
      <c r="H22" s="81"/>
      <c r="I22" s="81"/>
      <c r="J22" s="81"/>
      <c r="K22" s="108"/>
      <c r="L22" s="86"/>
      <c r="M22" s="77"/>
      <c r="N22" s="77"/>
      <c r="O22" s="70" t="str">
        <f>IF(AND($N$19="Y",$O$21="Y"),"Y",".")</f>
        <v>.</v>
      </c>
      <c r="P22" s="77"/>
      <c r="Q22" s="77"/>
      <c r="R22" s="22"/>
      <c r="S22" s="95"/>
      <c r="AH22" s="9"/>
    </row>
    <row r="23" spans="2:34" ht="19.5" customHeight="1" hidden="1">
      <c r="B23" s="67"/>
      <c r="C23" s="72"/>
      <c r="D23" s="85" t="s">
        <v>32</v>
      </c>
      <c r="E23" s="81"/>
      <c r="F23" s="81"/>
      <c r="G23" s="81"/>
      <c r="H23" s="81"/>
      <c r="I23" s="81"/>
      <c r="J23" s="81"/>
      <c r="K23" s="108"/>
      <c r="L23" s="80"/>
      <c r="M23" s="77"/>
      <c r="N23" s="77"/>
      <c r="O23" s="119" t="str">
        <f>IF(AND($M$8=1,$M$10=1,$M$12=1,$N$19="N"),"Y",".")</f>
        <v>.</v>
      </c>
      <c r="P23" s="77"/>
      <c r="Q23" s="77"/>
      <c r="R23" s="22"/>
      <c r="S23" s="95"/>
      <c r="AH23" s="9"/>
    </row>
    <row r="24" spans="2:34" ht="6.75" customHeight="1">
      <c r="B24" s="67"/>
      <c r="C24" s="72"/>
      <c r="D24" s="85"/>
      <c r="E24" s="81"/>
      <c r="F24" s="81"/>
      <c r="G24" s="81"/>
      <c r="H24" s="81"/>
      <c r="I24" s="81"/>
      <c r="J24" s="81"/>
      <c r="K24" s="109"/>
      <c r="L24" s="77"/>
      <c r="M24" s="77"/>
      <c r="N24" s="70"/>
      <c r="O24" s="77"/>
      <c r="P24" s="77"/>
      <c r="Q24" s="22"/>
      <c r="R24" s="22"/>
      <c r="S24" s="95"/>
      <c r="AH24" s="9"/>
    </row>
    <row r="25" spans="2:34" ht="19.5" customHeight="1" hidden="1">
      <c r="B25" s="67"/>
      <c r="C25" s="68">
        <v>6</v>
      </c>
      <c r="D25" s="68" t="s">
        <v>21</v>
      </c>
      <c r="E25" s="87"/>
      <c r="F25" s="87"/>
      <c r="G25" s="87"/>
      <c r="H25" s="87"/>
      <c r="I25" s="87"/>
      <c r="J25" s="87"/>
      <c r="K25" s="111"/>
      <c r="L25" s="69"/>
      <c r="M25" s="69"/>
      <c r="N25" s="69"/>
      <c r="O25" s="69"/>
      <c r="P25" s="69"/>
      <c r="Q25" s="88"/>
      <c r="R25" s="22"/>
      <c r="S25" s="95"/>
      <c r="AH25" s="9"/>
    </row>
    <row r="26" spans="2:34" ht="6.75" customHeight="1" hidden="1">
      <c r="B26" s="67"/>
      <c r="C26" s="68"/>
      <c r="D26" s="68"/>
      <c r="E26" s="83"/>
      <c r="F26" s="83"/>
      <c r="G26" s="83"/>
      <c r="H26" s="83"/>
      <c r="I26" s="83"/>
      <c r="J26" s="83"/>
      <c r="K26" s="112"/>
      <c r="L26" s="69"/>
      <c r="M26" s="69"/>
      <c r="N26" s="69"/>
      <c r="O26" s="69"/>
      <c r="P26" s="69"/>
      <c r="Q26" s="22"/>
      <c r="R26" s="22"/>
      <c r="S26" s="95"/>
      <c r="AH26" s="9"/>
    </row>
    <row r="27" spans="2:34" ht="19.5" customHeight="1">
      <c r="B27" s="67"/>
      <c r="C27" s="68">
        <v>6</v>
      </c>
      <c r="D27" s="68" t="s">
        <v>44</v>
      </c>
      <c r="E27" s="83"/>
      <c r="F27" s="83"/>
      <c r="G27" s="83"/>
      <c r="H27" s="83"/>
      <c r="I27" s="83"/>
      <c r="J27" s="83"/>
      <c r="K27" s="110"/>
      <c r="L27" s="69" t="str">
        <f>IF(COUNTA(K27)=1,LEFT(K27,1),".")</f>
        <v>.</v>
      </c>
      <c r="M27" s="69" t="str">
        <f>IF(L27="N",1,".")</f>
        <v>.</v>
      </c>
      <c r="N27" s="119" t="str">
        <f>IF(AND($M$8=1,$M$10=1,$M$12=1,$M$16=1,$N$19="Y",$O$22="Y"),L27,".")</f>
        <v>.</v>
      </c>
      <c r="O27" s="69"/>
      <c r="P27" s="69"/>
      <c r="Q27" s="22"/>
      <c r="R27" s="89" t="str">
        <f>IF(COUNTA(K27)=0,"*required field"," ")</f>
        <v>*required field</v>
      </c>
      <c r="S27" s="95"/>
      <c r="AH27" s="9"/>
    </row>
    <row r="28" spans="2:34" ht="15.75">
      <c r="B28" s="67"/>
      <c r="C28" s="72"/>
      <c r="D28" s="90" t="s">
        <v>45</v>
      </c>
      <c r="E28" s="81"/>
      <c r="F28" s="81"/>
      <c r="G28" s="81"/>
      <c r="H28" s="81"/>
      <c r="I28" s="81"/>
      <c r="J28" s="81"/>
      <c r="K28" s="112"/>
      <c r="L28" s="77"/>
      <c r="M28" s="77"/>
      <c r="N28" s="77"/>
      <c r="O28" s="77"/>
      <c r="P28" s="77"/>
      <c r="Q28" s="22"/>
      <c r="R28" s="22"/>
      <c r="S28" s="95"/>
      <c r="AH28" s="9"/>
    </row>
    <row r="29" spans="2:34" ht="19.5" customHeight="1" hidden="1">
      <c r="B29" s="67"/>
      <c r="C29" s="68"/>
      <c r="D29" s="68" t="s">
        <v>27</v>
      </c>
      <c r="E29" s="83"/>
      <c r="F29" s="83"/>
      <c r="G29" s="83"/>
      <c r="H29" s="83"/>
      <c r="I29" s="83"/>
      <c r="J29" s="83"/>
      <c r="K29" s="110"/>
      <c r="L29" s="77" t="str">
        <f>IF(COUNTA(K29)=1,LEFT(K29,1),".")</f>
        <v>.</v>
      </c>
      <c r="M29" s="77" t="str">
        <f>IF(L29="Y",1,".")</f>
        <v>.</v>
      </c>
      <c r="N29" s="119" t="str">
        <f>IF(AND($M$8=1,$M$10=1,$M$12=1,$M$16=1,$N$19="Y",$O$22="Y",$M$27=1),L29,".")</f>
        <v>.</v>
      </c>
      <c r="O29" s="77"/>
      <c r="P29" s="77"/>
      <c r="Q29" s="22"/>
      <c r="R29" s="22" t="str">
        <f>IF(COUNTA(K29)=0,"*required field"," ")</f>
        <v>*required field</v>
      </c>
      <c r="S29" s="95"/>
      <c r="AH29" s="9"/>
    </row>
    <row r="30" spans="2:34" ht="19.5" customHeight="1" hidden="1">
      <c r="B30" s="67"/>
      <c r="C30" s="72"/>
      <c r="D30" s="90"/>
      <c r="E30" s="120"/>
      <c r="F30" s="120"/>
      <c r="G30" s="120"/>
      <c r="H30" s="120"/>
      <c r="I30" s="120"/>
      <c r="J30" s="120"/>
      <c r="K30" s="112"/>
      <c r="L30" s="77"/>
      <c r="M30" s="77"/>
      <c r="N30" s="77"/>
      <c r="O30" s="77"/>
      <c r="P30" s="77"/>
      <c r="Q30" s="88"/>
      <c r="R30" s="88"/>
      <c r="S30" s="95"/>
      <c r="AH30" s="9"/>
    </row>
    <row r="31" spans="2:34" ht="19.5" customHeight="1" hidden="1">
      <c r="B31" s="67"/>
      <c r="C31" s="68"/>
      <c r="D31" s="68"/>
      <c r="E31" s="121"/>
      <c r="F31" s="121"/>
      <c r="G31" s="121"/>
      <c r="H31" s="121"/>
      <c r="I31" s="121"/>
      <c r="J31" s="121"/>
      <c r="K31" s="106"/>
      <c r="L31" s="77"/>
      <c r="M31" s="69"/>
      <c r="N31" s="77"/>
      <c r="O31" s="77"/>
      <c r="P31" s="77"/>
      <c r="Q31" s="88"/>
      <c r="R31" s="91"/>
      <c r="S31" s="95"/>
      <c r="AH31" s="9"/>
    </row>
    <row r="32" spans="2:34" ht="19.5" customHeight="1" hidden="1">
      <c r="B32" s="67"/>
      <c r="C32" s="72"/>
      <c r="D32" s="70"/>
      <c r="E32" s="86"/>
      <c r="F32" s="86"/>
      <c r="G32" s="86"/>
      <c r="H32" s="86"/>
      <c r="I32" s="86"/>
      <c r="J32" s="86"/>
      <c r="K32" s="105"/>
      <c r="L32" s="119"/>
      <c r="M32" s="119"/>
      <c r="N32" s="119"/>
      <c r="O32" s="77"/>
      <c r="P32" s="77"/>
      <c r="Q32" s="88"/>
      <c r="R32" s="88"/>
      <c r="S32" s="95"/>
      <c r="AH32" s="9"/>
    </row>
    <row r="33" spans="2:34" ht="19.5" customHeight="1">
      <c r="B33" s="67"/>
      <c r="C33" s="68">
        <v>6</v>
      </c>
      <c r="D33" s="68" t="s">
        <v>21</v>
      </c>
      <c r="E33" s="86"/>
      <c r="F33" s="86"/>
      <c r="G33" s="86"/>
      <c r="H33" s="86"/>
      <c r="I33" s="86"/>
      <c r="J33" s="86"/>
      <c r="K33" s="113"/>
      <c r="L33" s="119"/>
      <c r="M33" s="77"/>
      <c r="N33" s="119"/>
      <c r="O33" s="77"/>
      <c r="P33" s="77"/>
      <c r="Q33" s="88"/>
      <c r="R33" s="88"/>
      <c r="S33" s="95"/>
      <c r="AH33" s="9"/>
    </row>
    <row r="34" spans="2:34" ht="6.75" customHeight="1">
      <c r="B34" s="67"/>
      <c r="C34" s="72"/>
      <c r="D34" s="80"/>
      <c r="E34" s="86"/>
      <c r="F34" s="86"/>
      <c r="G34" s="86"/>
      <c r="H34" s="86"/>
      <c r="I34" s="86"/>
      <c r="J34" s="86"/>
      <c r="K34" s="113"/>
      <c r="L34" s="119"/>
      <c r="M34" s="119"/>
      <c r="N34" s="119"/>
      <c r="O34" s="77"/>
      <c r="P34" s="77"/>
      <c r="Q34" s="22"/>
      <c r="R34" s="22"/>
      <c r="S34" s="95"/>
      <c r="AH34" s="9"/>
    </row>
    <row r="35" spans="2:34" ht="19.5" customHeight="1">
      <c r="B35" s="67"/>
      <c r="C35" s="80"/>
      <c r="D35" s="68" t="s">
        <v>40</v>
      </c>
      <c r="E35" s="83"/>
      <c r="F35" s="83"/>
      <c r="G35" s="83"/>
      <c r="H35" s="83"/>
      <c r="I35" s="83"/>
      <c r="J35" s="83"/>
      <c r="K35" s="110"/>
      <c r="L35" s="69" t="str">
        <f>IF(COUNTA(K35)=1,LEFT(K35,1),".")</f>
        <v>.</v>
      </c>
      <c r="M35" s="69" t="str">
        <f>IF(L35="Y",1,".")</f>
        <v>.</v>
      </c>
      <c r="N35" s="119" t="str">
        <f>IF(AND($M$8=1,$M$10=1,$M$12=1,$M$16=1,$N$19="N",$O$23="Y"),L35,".")</f>
        <v>.</v>
      </c>
      <c r="O35" s="69"/>
      <c r="P35" s="69"/>
      <c r="Q35" s="22"/>
      <c r="R35" s="22" t="str">
        <f>IF(COUNTA(K35)=0,"*required field"," ")</f>
        <v>*required field</v>
      </c>
      <c r="S35" s="95"/>
      <c r="AH35" s="9"/>
    </row>
    <row r="36" spans="2:34" ht="6.75" customHeight="1">
      <c r="B36" s="67"/>
      <c r="C36" s="72"/>
      <c r="D36" s="90"/>
      <c r="E36" s="81"/>
      <c r="F36" s="81"/>
      <c r="G36" s="81"/>
      <c r="H36" s="81"/>
      <c r="I36" s="81"/>
      <c r="J36" s="81"/>
      <c r="K36" s="112"/>
      <c r="L36" s="77"/>
      <c r="M36" s="77"/>
      <c r="N36" s="77"/>
      <c r="O36" s="77"/>
      <c r="P36" s="77"/>
      <c r="Q36" s="22"/>
      <c r="R36" s="22"/>
      <c r="S36" s="95"/>
      <c r="AH36" s="9"/>
    </row>
    <row r="37" spans="2:34" ht="19.5" customHeight="1">
      <c r="B37" s="67"/>
      <c r="C37" s="68"/>
      <c r="D37" s="68" t="s">
        <v>38</v>
      </c>
      <c r="E37" s="83"/>
      <c r="F37" s="83"/>
      <c r="G37" s="83"/>
      <c r="H37" s="83"/>
      <c r="I37" s="83"/>
      <c r="J37" s="83"/>
      <c r="K37" s="106"/>
      <c r="L37" s="69" t="str">
        <f>IF(COUNTA(K37)=1,LEFT(K37,1),".")</f>
        <v>.</v>
      </c>
      <c r="M37" s="69" t="str">
        <f>IF(L37="Y",1,".")</f>
        <v>.</v>
      </c>
      <c r="N37" s="119" t="str">
        <f>IF(AND($M$8=1,$M$10=1,$M$12=1,$M$16=1,$N$19="N",$O$23="Y",$M$35=1),L37,".")</f>
        <v>.</v>
      </c>
      <c r="O37" s="69"/>
      <c r="P37" s="69"/>
      <c r="Q37" s="22"/>
      <c r="R37" s="22" t="str">
        <f>IF(COUNTA(K37)=0,"*required field"," ")</f>
        <v>*required field</v>
      </c>
      <c r="S37" s="95"/>
      <c r="AH37" s="9"/>
    </row>
    <row r="38" spans="2:34" ht="19.5" customHeight="1" hidden="1">
      <c r="B38" s="122"/>
      <c r="C38" s="123"/>
      <c r="D38" s="124"/>
      <c r="E38" s="92"/>
      <c r="F38" s="92"/>
      <c r="G38" s="92"/>
      <c r="H38" s="92"/>
      <c r="I38" s="92"/>
      <c r="J38" s="92"/>
      <c r="K38" s="125"/>
      <c r="L38" s="78"/>
      <c r="M38" s="78"/>
      <c r="N38" s="78"/>
      <c r="O38" s="78"/>
      <c r="P38" s="78"/>
      <c r="Q38" s="22"/>
      <c r="R38" s="22"/>
      <c r="S38" s="96"/>
      <c r="AH38" s="9"/>
    </row>
    <row r="39" spans="2:34" ht="19.5" customHeight="1" hidden="1">
      <c r="B39" s="122"/>
      <c r="C39" s="123"/>
      <c r="D39" s="124"/>
      <c r="E39" s="92"/>
      <c r="F39" s="92"/>
      <c r="G39" s="92"/>
      <c r="H39" s="92"/>
      <c r="I39" s="92"/>
      <c r="J39" s="92"/>
      <c r="K39" s="126"/>
      <c r="L39" s="78"/>
      <c r="M39" s="78"/>
      <c r="N39" s="78"/>
      <c r="O39" s="78"/>
      <c r="P39" s="78"/>
      <c r="Q39" s="22"/>
      <c r="R39" s="22"/>
      <c r="S39" s="96"/>
      <c r="AH39" s="9"/>
    </row>
    <row r="40" spans="2:34" ht="19.5" customHeight="1" hidden="1">
      <c r="B40" s="122"/>
      <c r="C40" s="123"/>
      <c r="D40" s="127"/>
      <c r="E40" s="92"/>
      <c r="F40" s="92"/>
      <c r="G40" s="92"/>
      <c r="H40" s="92"/>
      <c r="I40" s="92"/>
      <c r="J40" s="92"/>
      <c r="K40" s="128"/>
      <c r="L40" s="78"/>
      <c r="M40" s="78"/>
      <c r="N40" s="78"/>
      <c r="O40" s="78"/>
      <c r="P40" s="78"/>
      <c r="Q40" s="22"/>
      <c r="R40" s="22"/>
      <c r="S40" s="96"/>
      <c r="AH40" s="9"/>
    </row>
    <row r="41" spans="2:34" ht="19.5" customHeight="1" hidden="1">
      <c r="B41" s="122"/>
      <c r="C41" s="123"/>
      <c r="D41" s="124"/>
      <c r="E41" s="92"/>
      <c r="F41" s="92"/>
      <c r="G41" s="92"/>
      <c r="H41" s="92"/>
      <c r="I41" s="92"/>
      <c r="J41" s="92"/>
      <c r="K41" s="129"/>
      <c r="L41" s="78"/>
      <c r="M41" s="78"/>
      <c r="N41" s="130"/>
      <c r="O41" s="78"/>
      <c r="P41" s="78"/>
      <c r="Q41" s="22"/>
      <c r="R41" s="22"/>
      <c r="S41" s="96"/>
      <c r="AH41" s="9"/>
    </row>
    <row r="42" spans="2:34" ht="19.5" customHeight="1" hidden="1">
      <c r="B42" s="122"/>
      <c r="C42" s="123"/>
      <c r="D42" s="124"/>
      <c r="E42" s="92"/>
      <c r="F42" s="92"/>
      <c r="G42" s="92"/>
      <c r="H42" s="92"/>
      <c r="I42" s="92"/>
      <c r="J42" s="92"/>
      <c r="K42" s="131"/>
      <c r="L42" s="78"/>
      <c r="M42" s="78"/>
      <c r="N42" s="130"/>
      <c r="O42" s="78"/>
      <c r="P42" s="78"/>
      <c r="Q42" s="22"/>
      <c r="R42" s="22"/>
      <c r="S42" s="96"/>
      <c r="AH42" s="9"/>
    </row>
    <row r="43" spans="2:34" ht="19.5" customHeight="1" hidden="1">
      <c r="B43" s="67"/>
      <c r="C43" s="72"/>
      <c r="D43" s="85"/>
      <c r="E43" s="92"/>
      <c r="F43" s="92"/>
      <c r="G43" s="92"/>
      <c r="H43" s="92"/>
      <c r="I43" s="92"/>
      <c r="J43" s="92"/>
      <c r="K43" s="132"/>
      <c r="L43" s="77"/>
      <c r="M43" s="77"/>
      <c r="N43" s="119"/>
      <c r="O43" s="77"/>
      <c r="P43" s="77"/>
      <c r="Q43" s="22"/>
      <c r="R43" s="22"/>
      <c r="S43" s="95"/>
      <c r="AH43" s="9"/>
    </row>
    <row r="44" spans="2:34" ht="19.5" customHeight="1" hidden="1">
      <c r="B44" s="67"/>
      <c r="C44" s="68"/>
      <c r="D44" s="68"/>
      <c r="E44" s="87"/>
      <c r="F44" s="87"/>
      <c r="G44" s="87"/>
      <c r="H44" s="87"/>
      <c r="I44" s="87"/>
      <c r="J44" s="87"/>
      <c r="K44" s="111"/>
      <c r="L44" s="69"/>
      <c r="M44" s="69"/>
      <c r="N44" s="69"/>
      <c r="O44" s="69"/>
      <c r="P44" s="69"/>
      <c r="Q44" s="88"/>
      <c r="R44" s="22"/>
      <c r="S44" s="95"/>
      <c r="AH44" s="9"/>
    </row>
    <row r="45" spans="2:34" ht="6.75" customHeight="1">
      <c r="B45" s="67"/>
      <c r="C45" s="68"/>
      <c r="D45" s="68"/>
      <c r="E45" s="83"/>
      <c r="F45" s="83"/>
      <c r="G45" s="83"/>
      <c r="H45" s="83"/>
      <c r="I45" s="83"/>
      <c r="J45" s="83"/>
      <c r="K45" s="112"/>
      <c r="L45" s="69"/>
      <c r="M45" s="69"/>
      <c r="N45" s="69"/>
      <c r="O45" s="69"/>
      <c r="P45" s="69"/>
      <c r="Q45" s="22"/>
      <c r="R45" s="22"/>
      <c r="S45" s="95"/>
      <c r="AH45" s="9"/>
    </row>
    <row r="46" spans="2:34" ht="19.5" customHeight="1">
      <c r="B46" s="67"/>
      <c r="C46" s="68"/>
      <c r="D46" s="68" t="s">
        <v>46</v>
      </c>
      <c r="E46" s="83"/>
      <c r="F46" s="83"/>
      <c r="G46" s="83"/>
      <c r="H46" s="83"/>
      <c r="I46" s="83"/>
      <c r="J46" s="83"/>
      <c r="K46" s="110"/>
      <c r="L46" s="69" t="str">
        <f>IF(COUNTA(K46)=1,LEFT(K46,1),".")</f>
        <v>.</v>
      </c>
      <c r="M46" s="69" t="str">
        <f>IF(L46="N",1,".")</f>
        <v>.</v>
      </c>
      <c r="N46" s="119" t="str">
        <f>IF(AND($M$8=1,$M$10=1,$M$12=1,$M$16=1,$N$19="N",$O$23="Y",$M$35=1,$M$37=1),L46,".")</f>
        <v>.</v>
      </c>
      <c r="O46" s="69"/>
      <c r="P46" s="69"/>
      <c r="Q46" s="22"/>
      <c r="R46" s="89" t="str">
        <f>IF(COUNTA(K46)=0,"*required field"," ")</f>
        <v>*required field</v>
      </c>
      <c r="S46" s="95"/>
      <c r="AH46" s="9"/>
    </row>
    <row r="47" spans="2:34" ht="15.75">
      <c r="B47" s="67"/>
      <c r="C47" s="72"/>
      <c r="D47" s="90" t="s">
        <v>45</v>
      </c>
      <c r="E47" s="81"/>
      <c r="F47" s="81"/>
      <c r="G47" s="81"/>
      <c r="H47" s="81"/>
      <c r="I47" s="81"/>
      <c r="J47" s="81"/>
      <c r="K47" s="112"/>
      <c r="L47" s="77"/>
      <c r="M47" s="77"/>
      <c r="N47" s="77"/>
      <c r="O47" s="77"/>
      <c r="P47" s="77"/>
      <c r="Q47" s="22"/>
      <c r="R47" s="22"/>
      <c r="S47" s="95"/>
      <c r="AH47" s="9"/>
    </row>
    <row r="48" spans="2:34" ht="19.5" customHeight="1" hidden="1">
      <c r="B48" s="52"/>
      <c r="C48" s="53"/>
      <c r="D48" s="53" t="s">
        <v>39</v>
      </c>
      <c r="E48" s="83"/>
      <c r="F48" s="83"/>
      <c r="G48" s="83"/>
      <c r="H48" s="83"/>
      <c r="I48" s="83"/>
      <c r="J48" s="83"/>
      <c r="K48" s="110"/>
      <c r="L48" s="39" t="str">
        <f>IF(COUNTA(K48)=1,LEFT(K48,1),".")</f>
        <v>.</v>
      </c>
      <c r="M48" s="39" t="str">
        <f>IF(L48="Y",1,".")</f>
        <v>.</v>
      </c>
      <c r="N48" s="61" t="str">
        <f>IF(AND($M$8=1,$M$10=1,$M$12=1,$M$16=1,$N$19="N",$O$23="Y",$M$35=1,$M$37=1,$M$46=1),L48,".")</f>
        <v>.</v>
      </c>
      <c r="O48" s="39"/>
      <c r="P48" s="39"/>
      <c r="Q48" s="56"/>
      <c r="R48" s="22" t="str">
        <f>IF(COUNTA(K48)=0,"*required field"," ")</f>
        <v>*required field</v>
      </c>
      <c r="S48" s="95"/>
      <c r="AH48" s="9"/>
    </row>
    <row r="49" spans="2:34" ht="19.5" customHeight="1" hidden="1">
      <c r="B49" s="52"/>
      <c r="C49" s="57"/>
      <c r="D49" s="65"/>
      <c r="E49" s="59"/>
      <c r="F49" s="59"/>
      <c r="G49" s="59"/>
      <c r="H49" s="59"/>
      <c r="I49" s="59"/>
      <c r="J49" s="59"/>
      <c r="K49" s="64"/>
      <c r="L49" s="39"/>
      <c r="M49" s="39"/>
      <c r="N49" s="39"/>
      <c r="O49" s="39"/>
      <c r="P49" s="39"/>
      <c r="Q49" s="56"/>
      <c r="R49" s="56"/>
      <c r="S49" s="114"/>
      <c r="AH49" s="9"/>
    </row>
    <row r="50" spans="2:34" ht="19.5" customHeight="1" hidden="1">
      <c r="B50" s="52"/>
      <c r="C50" s="53"/>
      <c r="D50" s="53"/>
      <c r="E50" s="60"/>
      <c r="F50" s="60"/>
      <c r="G50" s="60"/>
      <c r="H50" s="60"/>
      <c r="I50" s="60"/>
      <c r="J50" s="60"/>
      <c r="K50" s="58"/>
      <c r="L50" s="39"/>
      <c r="M50" s="54"/>
      <c r="N50" s="39"/>
      <c r="O50" s="39"/>
      <c r="P50" s="39"/>
      <c r="Q50" s="56"/>
      <c r="R50" s="115"/>
      <c r="S50" s="114"/>
      <c r="AH50" s="9"/>
    </row>
    <row r="51" spans="2:34" ht="19.5" customHeight="1" hidden="1">
      <c r="B51" s="52"/>
      <c r="C51" s="57"/>
      <c r="D51" s="55"/>
      <c r="E51" s="63"/>
      <c r="F51" s="63"/>
      <c r="G51" s="63"/>
      <c r="H51" s="63"/>
      <c r="I51" s="63"/>
      <c r="J51" s="63"/>
      <c r="K51" s="55"/>
      <c r="L51" s="61"/>
      <c r="M51" s="61"/>
      <c r="N51" s="61"/>
      <c r="O51" s="39"/>
      <c r="P51" s="39"/>
      <c r="Q51" s="56"/>
      <c r="R51" s="56"/>
      <c r="S51" s="114"/>
      <c r="AH51" s="9"/>
    </row>
    <row r="52" spans="2:34" ht="19.5" customHeight="1" hidden="1">
      <c r="B52" s="67"/>
      <c r="C52" s="57"/>
      <c r="D52" s="55"/>
      <c r="E52" s="63"/>
      <c r="F52" s="63"/>
      <c r="G52" s="63"/>
      <c r="H52" s="63"/>
      <c r="I52" s="63"/>
      <c r="J52" s="63"/>
      <c r="K52" s="116"/>
      <c r="L52" s="61"/>
      <c r="M52" s="61"/>
      <c r="N52" s="61"/>
      <c r="O52" s="39"/>
      <c r="P52" s="39"/>
      <c r="Q52" s="56"/>
      <c r="R52" s="56"/>
      <c r="S52" s="114"/>
      <c r="AH52" s="9"/>
    </row>
    <row r="53" spans="2:34" ht="19.5" customHeight="1" hidden="1">
      <c r="B53" s="67"/>
      <c r="C53" s="57"/>
      <c r="D53" s="62" t="s">
        <v>25</v>
      </c>
      <c r="E53" s="66"/>
      <c r="F53" s="66"/>
      <c r="G53" s="66"/>
      <c r="H53" s="66"/>
      <c r="I53" s="66"/>
      <c r="J53" s="66"/>
      <c r="K53" s="117"/>
      <c r="L53" s="39"/>
      <c r="M53" s="39"/>
      <c r="N53" s="61" t="str">
        <f>N8&amp;N16&amp;N19&amp;O21&amp;N27&amp;N35&amp;N37&amp;N46</f>
        <v>........</v>
      </c>
      <c r="O53" s="39"/>
      <c r="P53" s="39"/>
      <c r="Q53" s="56"/>
      <c r="R53" s="56"/>
      <c r="S53" s="114"/>
      <c r="AH53" s="9"/>
    </row>
    <row r="54" spans="2:19" s="32" customFormat="1" ht="6.75" customHeight="1" thickBot="1">
      <c r="B54" s="67"/>
      <c r="C54" s="68"/>
      <c r="D54" s="69"/>
      <c r="E54" s="83"/>
      <c r="F54" s="83"/>
      <c r="G54" s="83"/>
      <c r="H54" s="84"/>
      <c r="I54" s="84"/>
      <c r="J54" s="84"/>
      <c r="K54" s="72"/>
      <c r="L54" s="39"/>
      <c r="M54" s="39"/>
      <c r="N54" s="39"/>
      <c r="O54" s="77"/>
      <c r="P54" s="77"/>
      <c r="Q54" s="93"/>
      <c r="R54" s="93"/>
      <c r="S54" s="95"/>
    </row>
    <row r="55" spans="2:34" ht="24.75" customHeight="1" thickBot="1">
      <c r="B55" s="146" t="s">
        <v>4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8"/>
      <c r="V55" s="8" t="s">
        <v>56</v>
      </c>
      <c r="W55" s="8">
        <f>YEAR(K10)</f>
        <v>1900</v>
      </c>
      <c r="AH55" s="9"/>
    </row>
    <row r="56" spans="2:34" ht="19.5" customHeight="1">
      <c r="B56" s="11"/>
      <c r="C56" s="12"/>
      <c r="D56" s="149" t="str">
        <f>_xlfn.IFERROR(VLOOKUP(N53,AC63:AD92,2,FALSE),"Please complete the required fields")</f>
        <v>Please complete the required fields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2"/>
      <c r="S56" s="13"/>
      <c r="V56" s="8" t="s">
        <v>57</v>
      </c>
      <c r="W56" s="8">
        <f>YEAR(K12)</f>
        <v>1900</v>
      </c>
      <c r="AH56" s="9"/>
    </row>
    <row r="57" spans="2:34" ht="19.5" customHeight="1">
      <c r="B57" s="11"/>
      <c r="C57" s="12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2"/>
      <c r="S57" s="13"/>
      <c r="U57" s="9"/>
      <c r="V57" s="9" t="s">
        <v>58</v>
      </c>
      <c r="W57" s="9" t="str">
        <f>IF(OR(COUNTA(K10)=0,COUNTA(K12)=0)," ",IF(K10&gt;K12,W55,W56))</f>
        <v> </v>
      </c>
      <c r="X57" s="9"/>
      <c r="Y57" s="9"/>
      <c r="Z57" s="9"/>
      <c r="AA57" s="9"/>
      <c r="AB57" s="9"/>
      <c r="AC57" s="9"/>
      <c r="AD57" s="9"/>
      <c r="AE57" s="9"/>
      <c r="AH57" s="9"/>
    </row>
    <row r="58" spans="2:34" ht="19.5" customHeight="1">
      <c r="B58" s="11"/>
      <c r="C58" s="12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2"/>
      <c r="S58" s="13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H58" s="9"/>
    </row>
    <row r="59" spans="2:34" ht="6.75" customHeight="1">
      <c r="B59" s="11"/>
      <c r="C59" s="12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2"/>
      <c r="S59" s="13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H59" s="9"/>
    </row>
    <row r="60" spans="2:34" ht="6.75" customHeight="1">
      <c r="B60" s="29"/>
      <c r="C60" s="30"/>
      <c r="D60" s="43"/>
      <c r="E60" s="24"/>
      <c r="F60" s="24"/>
      <c r="G60" s="24"/>
      <c r="H60" s="24"/>
      <c r="I60" s="24"/>
      <c r="J60" s="24"/>
      <c r="K60" s="5"/>
      <c r="L60" s="24"/>
      <c r="M60" s="24"/>
      <c r="N60" s="24"/>
      <c r="O60" s="24"/>
      <c r="P60" s="24"/>
      <c r="Q60" s="30"/>
      <c r="R60" s="30"/>
      <c r="S60" s="31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H60" s="9"/>
    </row>
    <row r="61" spans="2:34" ht="19.5" customHeight="1" thickBot="1">
      <c r="B61" s="14"/>
      <c r="C61" s="15"/>
      <c r="D61" s="136" t="s">
        <v>48</v>
      </c>
      <c r="E61" s="6"/>
      <c r="F61" s="6"/>
      <c r="G61" s="6"/>
      <c r="H61" s="6"/>
      <c r="I61" s="6"/>
      <c r="J61" s="6"/>
      <c r="K61" s="15"/>
      <c r="L61" s="25"/>
      <c r="M61" s="25"/>
      <c r="N61" s="25"/>
      <c r="O61" s="25"/>
      <c r="P61" s="25"/>
      <c r="Q61" s="15"/>
      <c r="R61" s="15"/>
      <c r="S61" s="16"/>
      <c r="AH61" s="48"/>
    </row>
    <row r="62" spans="2:34" ht="19.5" customHeight="1">
      <c r="B62" s="17"/>
      <c r="C62" s="17"/>
      <c r="D62" s="33"/>
      <c r="E62" s="7"/>
      <c r="F62" s="7"/>
      <c r="G62" s="7"/>
      <c r="H62" s="7"/>
      <c r="I62" s="7"/>
      <c r="J62" s="7"/>
      <c r="AD62" s="9"/>
      <c r="AE62" s="9"/>
      <c r="AF62" s="47"/>
      <c r="AH62" s="9"/>
    </row>
    <row r="63" spans="21:34" ht="19.5" customHeight="1">
      <c r="U63" s="19">
        <v>1</v>
      </c>
      <c r="V63" s="19">
        <v>4</v>
      </c>
      <c r="W63" s="19">
        <v>5</v>
      </c>
      <c r="X63" s="19" t="s">
        <v>17</v>
      </c>
      <c r="Y63" s="19">
        <v>6</v>
      </c>
      <c r="Z63" s="19" t="s">
        <v>24</v>
      </c>
      <c r="AA63" s="19" t="s">
        <v>37</v>
      </c>
      <c r="AB63" s="26" t="s">
        <v>31</v>
      </c>
      <c r="AC63" s="26" t="s">
        <v>2</v>
      </c>
      <c r="AD63" s="41" t="s">
        <v>3</v>
      </c>
      <c r="AE63" s="26" t="s">
        <v>55</v>
      </c>
      <c r="AF63" s="41" t="s">
        <v>59</v>
      </c>
      <c r="AG63" s="26"/>
      <c r="AH63" s="26"/>
    </row>
    <row r="64" spans="21:34" ht="45">
      <c r="U64" s="97" t="s">
        <v>12</v>
      </c>
      <c r="V64" s="97" t="s">
        <v>5</v>
      </c>
      <c r="W64" s="97" t="s">
        <v>5</v>
      </c>
      <c r="X64" s="97" t="s">
        <v>5</v>
      </c>
      <c r="Y64" s="97" t="s">
        <v>5</v>
      </c>
      <c r="Z64" s="97" t="s">
        <v>5</v>
      </c>
      <c r="AA64" s="97" t="s">
        <v>5</v>
      </c>
      <c r="AB64" s="97" t="s">
        <v>5</v>
      </c>
      <c r="AC64" s="98" t="str">
        <f>U64&amp;V64&amp;W64&amp;X64&amp;Y64&amp;Z64&amp;AA64&amp;AB64</f>
        <v>S.......</v>
      </c>
      <c r="AD64" s="45" t="s">
        <v>51</v>
      </c>
      <c r="AE64" s="44"/>
      <c r="AF64" s="45"/>
      <c r="AG64" s="26"/>
      <c r="AH64" s="26"/>
    </row>
    <row r="65" spans="21:34" ht="30">
      <c r="U65" s="97" t="s">
        <v>13</v>
      </c>
      <c r="V65" s="97" t="s">
        <v>5</v>
      </c>
      <c r="W65" s="97" t="s">
        <v>5</v>
      </c>
      <c r="X65" s="97" t="s">
        <v>5</v>
      </c>
      <c r="Y65" s="97" t="s">
        <v>5</v>
      </c>
      <c r="Z65" s="97" t="s">
        <v>5</v>
      </c>
      <c r="AA65" s="97" t="s">
        <v>5</v>
      </c>
      <c r="AB65" s="97" t="s">
        <v>5</v>
      </c>
      <c r="AC65" s="98" t="str">
        <f aca="true" t="shared" si="0" ref="AC65:AC74">U65&amp;V65&amp;W65&amp;X65&amp;Y65&amp;Z65&amp;AA65&amp;AB65</f>
        <v>SD.......</v>
      </c>
      <c r="AD65" s="45" t="s">
        <v>47</v>
      </c>
      <c r="AE65" s="44"/>
      <c r="AF65" s="45"/>
      <c r="AG65" s="26"/>
      <c r="AH65" s="26"/>
    </row>
    <row r="66" spans="21:34" ht="45">
      <c r="U66" s="97">
        <v>1</v>
      </c>
      <c r="V66" s="97">
        <v>1</v>
      </c>
      <c r="W66" s="97" t="s">
        <v>15</v>
      </c>
      <c r="X66" s="97" t="s">
        <v>5</v>
      </c>
      <c r="Y66" s="97" t="s">
        <v>5</v>
      </c>
      <c r="Z66" s="97" t="s">
        <v>5</v>
      </c>
      <c r="AA66" s="97" t="s">
        <v>5</v>
      </c>
      <c r="AB66" s="98" t="s">
        <v>5</v>
      </c>
      <c r="AC66" s="98" t="str">
        <f t="shared" si="0"/>
        <v>11NA.....</v>
      </c>
      <c r="AD66" s="45" t="s">
        <v>49</v>
      </c>
      <c r="AE66" s="44"/>
      <c r="AF66" s="45"/>
      <c r="AG66" s="26"/>
      <c r="AH66" s="26"/>
    </row>
    <row r="67" spans="21:34" ht="45">
      <c r="U67" s="97">
        <v>1</v>
      </c>
      <c r="V67" s="97">
        <v>1</v>
      </c>
      <c r="W67" s="97" t="s">
        <v>35</v>
      </c>
      <c r="X67" s="97" t="s">
        <v>5</v>
      </c>
      <c r="Y67" s="97" t="s">
        <v>5</v>
      </c>
      <c r="Z67" s="97" t="s">
        <v>5</v>
      </c>
      <c r="AA67" s="97" t="s">
        <v>5</v>
      </c>
      <c r="AB67" s="98" t="s">
        <v>5</v>
      </c>
      <c r="AC67" s="98" t="str">
        <f t="shared" si="0"/>
        <v>11NA2.....</v>
      </c>
      <c r="AD67" s="45" t="s">
        <v>68</v>
      </c>
      <c r="AE67" s="44"/>
      <c r="AF67" s="45"/>
      <c r="AG67" s="26"/>
      <c r="AH67" s="26"/>
    </row>
    <row r="68" spans="21:34" ht="45">
      <c r="U68" s="97">
        <v>1</v>
      </c>
      <c r="V68" s="97">
        <v>1</v>
      </c>
      <c r="W68" s="97" t="s">
        <v>0</v>
      </c>
      <c r="X68" s="97" t="s">
        <v>1</v>
      </c>
      <c r="Y68" s="97" t="s">
        <v>5</v>
      </c>
      <c r="Z68" s="97" t="s">
        <v>5</v>
      </c>
      <c r="AA68" s="97" t="s">
        <v>5</v>
      </c>
      <c r="AB68" s="98" t="s">
        <v>5</v>
      </c>
      <c r="AC68" s="98" t="str">
        <f t="shared" si="0"/>
        <v>11YN....</v>
      </c>
      <c r="AD68" s="45" t="s">
        <v>68</v>
      </c>
      <c r="AE68" s="44"/>
      <c r="AF68" s="45"/>
      <c r="AG68" s="26"/>
      <c r="AH68" s="26"/>
    </row>
    <row r="69" spans="21:34" ht="105.75">
      <c r="U69" s="99">
        <v>1</v>
      </c>
      <c r="V69" s="99">
        <v>1</v>
      </c>
      <c r="W69" s="99" t="s">
        <v>0</v>
      </c>
      <c r="X69" s="99" t="s">
        <v>0</v>
      </c>
      <c r="Y69" s="99" t="s">
        <v>0</v>
      </c>
      <c r="Z69" s="99" t="s">
        <v>5</v>
      </c>
      <c r="AA69" s="99" t="s">
        <v>5</v>
      </c>
      <c r="AB69" s="100" t="s">
        <v>5</v>
      </c>
      <c r="AC69" s="98" t="str">
        <f t="shared" si="0"/>
        <v>11YYY...</v>
      </c>
      <c r="AD69" s="101" t="str">
        <f>AF69&amp;$W$57&amp;". "&amp;AG69&amp;$W$57&amp;"."&amp;AH69</f>
        <v>You are eligible for PTR of $5000 if you are a Singapore tax resident in the year  . This PTR may be shared with your spouse if he/she is also a Singapore tax resident in the year  .
Please refer to the link below on how to claim the rebate.</v>
      </c>
      <c r="AE69" s="102" t="s">
        <v>42</v>
      </c>
      <c r="AF69" s="101" t="s">
        <v>61</v>
      </c>
      <c r="AG69" s="135" t="s">
        <v>62</v>
      </c>
      <c r="AH69" s="135" t="s">
        <v>60</v>
      </c>
    </row>
    <row r="70" spans="21:34" ht="45">
      <c r="U70" s="97">
        <v>1</v>
      </c>
      <c r="V70" s="97">
        <v>1</v>
      </c>
      <c r="W70" s="97" t="s">
        <v>0</v>
      </c>
      <c r="X70" s="97" t="s">
        <v>0</v>
      </c>
      <c r="Y70" s="97" t="s">
        <v>1</v>
      </c>
      <c r="Z70" s="97" t="s">
        <v>5</v>
      </c>
      <c r="AA70" s="97" t="s">
        <v>5</v>
      </c>
      <c r="AB70" s="98" t="s">
        <v>5</v>
      </c>
      <c r="AC70" s="98" t="str">
        <f t="shared" si="0"/>
        <v>11YYN...</v>
      </c>
      <c r="AD70" s="46" t="s">
        <v>52</v>
      </c>
      <c r="AE70" s="44"/>
      <c r="AF70" s="46"/>
      <c r="AG70" s="26"/>
      <c r="AH70" s="26"/>
    </row>
    <row r="71" spans="21:34" ht="45">
      <c r="U71" s="97">
        <v>1</v>
      </c>
      <c r="V71" s="97">
        <v>1</v>
      </c>
      <c r="W71" s="97" t="s">
        <v>1</v>
      </c>
      <c r="X71" s="97" t="s">
        <v>5</v>
      </c>
      <c r="Y71" s="97" t="s">
        <v>5</v>
      </c>
      <c r="Z71" s="97" t="s">
        <v>1</v>
      </c>
      <c r="AA71" s="97" t="s">
        <v>5</v>
      </c>
      <c r="AB71" s="98" t="s">
        <v>5</v>
      </c>
      <c r="AC71" s="98" t="str">
        <f t="shared" si="0"/>
        <v>11N..N..</v>
      </c>
      <c r="AD71" s="45" t="s">
        <v>50</v>
      </c>
      <c r="AE71" s="44"/>
      <c r="AF71" s="45"/>
      <c r="AG71" s="26"/>
      <c r="AH71" s="26"/>
    </row>
    <row r="72" spans="21:34" ht="45">
      <c r="U72" s="97">
        <v>1</v>
      </c>
      <c r="V72" s="97">
        <v>1</v>
      </c>
      <c r="W72" s="97" t="s">
        <v>1</v>
      </c>
      <c r="X72" s="97" t="s">
        <v>5</v>
      </c>
      <c r="Y72" s="97" t="s">
        <v>5</v>
      </c>
      <c r="Z72" s="97" t="s">
        <v>0</v>
      </c>
      <c r="AA72" s="97" t="s">
        <v>1</v>
      </c>
      <c r="AB72" s="98" t="s">
        <v>5</v>
      </c>
      <c r="AC72" s="98" t="str">
        <f t="shared" si="0"/>
        <v>11N..YN.</v>
      </c>
      <c r="AD72" s="46" t="s">
        <v>53</v>
      </c>
      <c r="AE72" s="44"/>
      <c r="AF72" s="46"/>
      <c r="AG72" s="26"/>
      <c r="AH72" s="26"/>
    </row>
    <row r="73" spans="21:34" ht="75">
      <c r="U73" s="99">
        <v>1</v>
      </c>
      <c r="V73" s="99">
        <v>1</v>
      </c>
      <c r="W73" s="99" t="s">
        <v>1</v>
      </c>
      <c r="X73" s="99" t="s">
        <v>5</v>
      </c>
      <c r="Y73" s="99" t="s">
        <v>5</v>
      </c>
      <c r="Z73" s="99" t="s">
        <v>0</v>
      </c>
      <c r="AA73" s="99" t="s">
        <v>0</v>
      </c>
      <c r="AB73" s="100" t="s">
        <v>0</v>
      </c>
      <c r="AC73" s="98" t="str">
        <f t="shared" si="0"/>
        <v>11N..YYY</v>
      </c>
      <c r="AD73" s="101" t="s">
        <v>65</v>
      </c>
      <c r="AE73" s="102" t="s">
        <v>42</v>
      </c>
      <c r="AF73" s="101"/>
      <c r="AG73" s="102"/>
      <c r="AH73" s="135"/>
    </row>
    <row r="74" spans="21:34" ht="45">
      <c r="U74" s="97">
        <v>1</v>
      </c>
      <c r="V74" s="97">
        <v>1</v>
      </c>
      <c r="W74" s="97" t="s">
        <v>1</v>
      </c>
      <c r="X74" s="97" t="s">
        <v>5</v>
      </c>
      <c r="Y74" s="97" t="s">
        <v>5</v>
      </c>
      <c r="Z74" s="97" t="s">
        <v>0</v>
      </c>
      <c r="AA74" s="97" t="s">
        <v>0</v>
      </c>
      <c r="AB74" s="98" t="s">
        <v>1</v>
      </c>
      <c r="AC74" s="98" t="str">
        <f t="shared" si="0"/>
        <v>11N..YYN</v>
      </c>
      <c r="AD74" s="51" t="s">
        <v>54</v>
      </c>
      <c r="AE74" s="44"/>
      <c r="AF74" s="51"/>
      <c r="AG74" s="26"/>
      <c r="AH74" s="26"/>
    </row>
    <row r="75" spans="21:34" ht="45">
      <c r="U75" s="97">
        <v>1</v>
      </c>
      <c r="V75" s="97">
        <v>2</v>
      </c>
      <c r="W75" s="97" t="s">
        <v>15</v>
      </c>
      <c r="X75" s="97" t="s">
        <v>5</v>
      </c>
      <c r="Y75" s="97" t="s">
        <v>5</v>
      </c>
      <c r="Z75" s="97" t="s">
        <v>5</v>
      </c>
      <c r="AA75" s="97" t="s">
        <v>5</v>
      </c>
      <c r="AB75" s="98" t="s">
        <v>5</v>
      </c>
      <c r="AC75" s="98" t="str">
        <f aca="true" t="shared" si="1" ref="AC75:AC83">U75&amp;V75&amp;W75&amp;X75&amp;Y75&amp;Z75&amp;AA75&amp;AB75</f>
        <v>12NA.....</v>
      </c>
      <c r="AD75" s="45" t="s">
        <v>49</v>
      </c>
      <c r="AE75" s="44"/>
      <c r="AF75" s="45"/>
      <c r="AG75" s="26"/>
      <c r="AH75" s="26"/>
    </row>
    <row r="76" spans="21:34" ht="45">
      <c r="U76" s="97">
        <v>1</v>
      </c>
      <c r="V76" s="97">
        <v>2</v>
      </c>
      <c r="W76" s="97" t="s">
        <v>35</v>
      </c>
      <c r="X76" s="97" t="s">
        <v>5</v>
      </c>
      <c r="Y76" s="97" t="s">
        <v>5</v>
      </c>
      <c r="Z76" s="97" t="s">
        <v>5</v>
      </c>
      <c r="AA76" s="97" t="s">
        <v>5</v>
      </c>
      <c r="AB76" s="98" t="s">
        <v>5</v>
      </c>
      <c r="AC76" s="98" t="str">
        <f t="shared" si="1"/>
        <v>12NA2.....</v>
      </c>
      <c r="AD76" s="45" t="s">
        <v>68</v>
      </c>
      <c r="AE76" s="44"/>
      <c r="AF76" s="45"/>
      <c r="AG76" s="26"/>
      <c r="AH76" s="26"/>
    </row>
    <row r="77" spans="21:34" ht="45">
      <c r="U77" s="97">
        <v>1</v>
      </c>
      <c r="V77" s="97">
        <v>2</v>
      </c>
      <c r="W77" s="97" t="s">
        <v>0</v>
      </c>
      <c r="X77" s="97" t="s">
        <v>1</v>
      </c>
      <c r="Y77" s="97" t="s">
        <v>5</v>
      </c>
      <c r="Z77" s="97" t="s">
        <v>5</v>
      </c>
      <c r="AA77" s="97" t="s">
        <v>5</v>
      </c>
      <c r="AB77" s="98" t="s">
        <v>5</v>
      </c>
      <c r="AC77" s="98" t="str">
        <f t="shared" si="1"/>
        <v>12YN....</v>
      </c>
      <c r="AD77" s="45" t="s">
        <v>68</v>
      </c>
      <c r="AE77" s="44"/>
      <c r="AF77" s="45"/>
      <c r="AG77" s="26"/>
      <c r="AH77" s="26"/>
    </row>
    <row r="78" spans="21:34" ht="105.75">
      <c r="U78" s="99">
        <v>1</v>
      </c>
      <c r="V78" s="99">
        <v>2</v>
      </c>
      <c r="W78" s="99" t="s">
        <v>0</v>
      </c>
      <c r="X78" s="99" t="s">
        <v>0</v>
      </c>
      <c r="Y78" s="99" t="s">
        <v>0</v>
      </c>
      <c r="Z78" s="99" t="s">
        <v>5</v>
      </c>
      <c r="AA78" s="99" t="s">
        <v>5</v>
      </c>
      <c r="AB78" s="100" t="s">
        <v>5</v>
      </c>
      <c r="AC78" s="98" t="str">
        <f t="shared" si="1"/>
        <v>12YYY...</v>
      </c>
      <c r="AD78" s="101" t="str">
        <f>AF78&amp;$W$57&amp;". "&amp;AG78&amp;$W$57&amp;"."&amp;AH78</f>
        <v>You are eligible for PTR of $10,000 if you are a Singapore tax resident in the year  . This PTR may be shared with your spouse if he/she is also a Singapore tax resident in the year  .
Please refer to the link below on how to claim the rebate.</v>
      </c>
      <c r="AE78" s="102" t="s">
        <v>42</v>
      </c>
      <c r="AF78" s="101" t="s">
        <v>63</v>
      </c>
      <c r="AG78" s="135" t="s">
        <v>62</v>
      </c>
      <c r="AH78" s="135" t="s">
        <v>60</v>
      </c>
    </row>
    <row r="79" spans="21:34" ht="45">
      <c r="U79" s="97">
        <v>1</v>
      </c>
      <c r="V79" s="97">
        <v>2</v>
      </c>
      <c r="W79" s="97" t="s">
        <v>0</v>
      </c>
      <c r="X79" s="97" t="s">
        <v>0</v>
      </c>
      <c r="Y79" s="97" t="s">
        <v>1</v>
      </c>
      <c r="Z79" s="97" t="s">
        <v>5</v>
      </c>
      <c r="AA79" s="97" t="s">
        <v>5</v>
      </c>
      <c r="AB79" s="98" t="s">
        <v>5</v>
      </c>
      <c r="AC79" s="98" t="str">
        <f t="shared" si="1"/>
        <v>12YYN...</v>
      </c>
      <c r="AD79" s="46" t="s">
        <v>52</v>
      </c>
      <c r="AE79" s="44"/>
      <c r="AF79" s="46"/>
      <c r="AG79" s="26"/>
      <c r="AH79" s="26"/>
    </row>
    <row r="80" spans="21:34" ht="45">
      <c r="U80" s="97">
        <v>1</v>
      </c>
      <c r="V80" s="97">
        <v>2</v>
      </c>
      <c r="W80" s="97" t="s">
        <v>1</v>
      </c>
      <c r="X80" s="97" t="s">
        <v>5</v>
      </c>
      <c r="Y80" s="97" t="s">
        <v>5</v>
      </c>
      <c r="Z80" s="97" t="s">
        <v>1</v>
      </c>
      <c r="AA80" s="97" t="s">
        <v>5</v>
      </c>
      <c r="AB80" s="98" t="s">
        <v>5</v>
      </c>
      <c r="AC80" s="98" t="str">
        <f t="shared" si="1"/>
        <v>12N..N..</v>
      </c>
      <c r="AD80" s="45" t="s">
        <v>50</v>
      </c>
      <c r="AE80" s="44"/>
      <c r="AF80" s="45"/>
      <c r="AG80" s="26"/>
      <c r="AH80" s="26"/>
    </row>
    <row r="81" spans="21:34" ht="45">
      <c r="U81" s="97">
        <v>1</v>
      </c>
      <c r="V81" s="97">
        <v>2</v>
      </c>
      <c r="W81" s="97" t="s">
        <v>1</v>
      </c>
      <c r="X81" s="97" t="s">
        <v>5</v>
      </c>
      <c r="Y81" s="97" t="s">
        <v>5</v>
      </c>
      <c r="Z81" s="97" t="s">
        <v>0</v>
      </c>
      <c r="AA81" s="97" t="s">
        <v>1</v>
      </c>
      <c r="AB81" s="98" t="s">
        <v>5</v>
      </c>
      <c r="AC81" s="98" t="str">
        <f t="shared" si="1"/>
        <v>12N..YN.</v>
      </c>
      <c r="AD81" s="46" t="s">
        <v>53</v>
      </c>
      <c r="AE81" s="44"/>
      <c r="AF81" s="46"/>
      <c r="AG81" s="26"/>
      <c r="AH81" s="26"/>
    </row>
    <row r="82" spans="21:34" ht="75">
      <c r="U82" s="99">
        <v>1</v>
      </c>
      <c r="V82" s="99">
        <v>2</v>
      </c>
      <c r="W82" s="99" t="s">
        <v>1</v>
      </c>
      <c r="X82" s="99" t="s">
        <v>5</v>
      </c>
      <c r="Y82" s="99" t="s">
        <v>5</v>
      </c>
      <c r="Z82" s="99" t="s">
        <v>0</v>
      </c>
      <c r="AA82" s="99" t="s">
        <v>0</v>
      </c>
      <c r="AB82" s="100" t="s">
        <v>0</v>
      </c>
      <c r="AC82" s="98" t="str">
        <f t="shared" si="1"/>
        <v>12N..YYY</v>
      </c>
      <c r="AD82" s="101" t="s">
        <v>66</v>
      </c>
      <c r="AE82" s="102" t="s">
        <v>42</v>
      </c>
      <c r="AF82" s="101"/>
      <c r="AG82" s="26"/>
      <c r="AH82" s="26"/>
    </row>
    <row r="83" spans="21:34" ht="45">
      <c r="U83" s="97">
        <v>1</v>
      </c>
      <c r="V83" s="97">
        <v>2</v>
      </c>
      <c r="W83" s="97" t="s">
        <v>1</v>
      </c>
      <c r="X83" s="97" t="s">
        <v>5</v>
      </c>
      <c r="Y83" s="97" t="s">
        <v>5</v>
      </c>
      <c r="Z83" s="97" t="s">
        <v>0</v>
      </c>
      <c r="AA83" s="97" t="s">
        <v>0</v>
      </c>
      <c r="AB83" s="98" t="s">
        <v>1</v>
      </c>
      <c r="AC83" s="98" t="str">
        <f t="shared" si="1"/>
        <v>12N..YYN</v>
      </c>
      <c r="AD83" s="51" t="s">
        <v>54</v>
      </c>
      <c r="AE83" s="44"/>
      <c r="AF83" s="51"/>
      <c r="AG83" s="26"/>
      <c r="AH83" s="26"/>
    </row>
    <row r="84" spans="21:34" ht="45">
      <c r="U84" s="97">
        <v>1</v>
      </c>
      <c r="V84" s="97">
        <v>3</v>
      </c>
      <c r="W84" s="97" t="s">
        <v>15</v>
      </c>
      <c r="X84" s="97" t="s">
        <v>5</v>
      </c>
      <c r="Y84" s="97" t="s">
        <v>5</v>
      </c>
      <c r="Z84" s="97" t="s">
        <v>5</v>
      </c>
      <c r="AA84" s="97" t="s">
        <v>5</v>
      </c>
      <c r="AB84" s="98" t="s">
        <v>5</v>
      </c>
      <c r="AC84" s="98" t="str">
        <f aca="true" t="shared" si="2" ref="AC84:AC92">U84&amp;V84&amp;W84&amp;X84&amp;Y84&amp;Z84&amp;AA84&amp;AB84</f>
        <v>13NA.....</v>
      </c>
      <c r="AD84" s="45" t="s">
        <v>49</v>
      </c>
      <c r="AE84" s="44"/>
      <c r="AF84" s="45"/>
      <c r="AG84" s="26"/>
      <c r="AH84" s="26"/>
    </row>
    <row r="85" spans="21:34" ht="45">
      <c r="U85" s="97">
        <v>1</v>
      </c>
      <c r="V85" s="97">
        <v>3</v>
      </c>
      <c r="W85" s="97" t="s">
        <v>35</v>
      </c>
      <c r="X85" s="97" t="s">
        <v>5</v>
      </c>
      <c r="Y85" s="97" t="s">
        <v>5</v>
      </c>
      <c r="Z85" s="97" t="s">
        <v>5</v>
      </c>
      <c r="AA85" s="97" t="s">
        <v>5</v>
      </c>
      <c r="AB85" s="98" t="s">
        <v>5</v>
      </c>
      <c r="AC85" s="98" t="str">
        <f t="shared" si="2"/>
        <v>13NA2.....</v>
      </c>
      <c r="AD85" s="45" t="s">
        <v>68</v>
      </c>
      <c r="AE85" s="44"/>
      <c r="AF85" s="45"/>
      <c r="AG85" s="26"/>
      <c r="AH85" s="26"/>
    </row>
    <row r="86" spans="21:34" ht="45">
      <c r="U86" s="97">
        <v>1</v>
      </c>
      <c r="V86" s="97">
        <v>3</v>
      </c>
      <c r="W86" s="97" t="s">
        <v>0</v>
      </c>
      <c r="X86" s="97" t="s">
        <v>1</v>
      </c>
      <c r="Y86" s="97" t="s">
        <v>5</v>
      </c>
      <c r="Z86" s="97" t="s">
        <v>5</v>
      </c>
      <c r="AA86" s="97" t="s">
        <v>5</v>
      </c>
      <c r="AB86" s="98" t="s">
        <v>5</v>
      </c>
      <c r="AC86" s="98" t="str">
        <f t="shared" si="2"/>
        <v>13YN....</v>
      </c>
      <c r="AD86" s="45" t="s">
        <v>68</v>
      </c>
      <c r="AE86" s="44"/>
      <c r="AF86" s="45"/>
      <c r="AG86" s="26"/>
      <c r="AH86" s="26"/>
    </row>
    <row r="87" spans="21:34" ht="105.75">
      <c r="U87" s="99">
        <v>1</v>
      </c>
      <c r="V87" s="99">
        <v>3</v>
      </c>
      <c r="W87" s="99" t="s">
        <v>0</v>
      </c>
      <c r="X87" s="99" t="s">
        <v>0</v>
      </c>
      <c r="Y87" s="99" t="s">
        <v>0</v>
      </c>
      <c r="Z87" s="99" t="s">
        <v>5</v>
      </c>
      <c r="AA87" s="99" t="s">
        <v>5</v>
      </c>
      <c r="AB87" s="100" t="s">
        <v>5</v>
      </c>
      <c r="AC87" s="98" t="str">
        <f t="shared" si="2"/>
        <v>13YYY...</v>
      </c>
      <c r="AD87" s="101" t="str">
        <f>AF87&amp;$W$57&amp;". "&amp;AG87&amp;$W$57&amp;"."&amp;AH87</f>
        <v>You are eligible for PTR of $20,000 if you are a Singapore tax resident in the year  . This PTR may be shared with your spouse if he/she is also a Singapore tax resident in the year  .
Please refer to the link below on how to claim the rebate.</v>
      </c>
      <c r="AE87" s="102" t="s">
        <v>42</v>
      </c>
      <c r="AF87" s="101" t="s">
        <v>64</v>
      </c>
      <c r="AG87" s="135" t="s">
        <v>62</v>
      </c>
      <c r="AH87" s="135" t="s">
        <v>60</v>
      </c>
    </row>
    <row r="88" spans="21:34" ht="45">
      <c r="U88" s="97">
        <v>1</v>
      </c>
      <c r="V88" s="97">
        <v>3</v>
      </c>
      <c r="W88" s="97" t="s">
        <v>0</v>
      </c>
      <c r="X88" s="97" t="s">
        <v>0</v>
      </c>
      <c r="Y88" s="97" t="s">
        <v>1</v>
      </c>
      <c r="Z88" s="97" t="s">
        <v>5</v>
      </c>
      <c r="AA88" s="97" t="s">
        <v>5</v>
      </c>
      <c r="AB88" s="98" t="s">
        <v>5</v>
      </c>
      <c r="AC88" s="98" t="str">
        <f t="shared" si="2"/>
        <v>13YYN...</v>
      </c>
      <c r="AD88" s="46" t="s">
        <v>52</v>
      </c>
      <c r="AE88" s="44"/>
      <c r="AF88" s="46"/>
      <c r="AG88" s="26"/>
      <c r="AH88" s="26"/>
    </row>
    <row r="89" spans="21:34" ht="45">
      <c r="U89" s="97">
        <v>1</v>
      </c>
      <c r="V89" s="97">
        <v>3</v>
      </c>
      <c r="W89" s="97" t="s">
        <v>1</v>
      </c>
      <c r="X89" s="97" t="s">
        <v>5</v>
      </c>
      <c r="Y89" s="97" t="s">
        <v>5</v>
      </c>
      <c r="Z89" s="97" t="s">
        <v>1</v>
      </c>
      <c r="AA89" s="97" t="s">
        <v>5</v>
      </c>
      <c r="AB89" s="98" t="s">
        <v>5</v>
      </c>
      <c r="AC89" s="98" t="str">
        <f t="shared" si="2"/>
        <v>13N..N..</v>
      </c>
      <c r="AD89" s="45" t="s">
        <v>50</v>
      </c>
      <c r="AE89" s="44"/>
      <c r="AF89" s="45"/>
      <c r="AG89" s="26"/>
      <c r="AH89" s="26"/>
    </row>
    <row r="90" spans="21:34" ht="45">
      <c r="U90" s="97">
        <v>1</v>
      </c>
      <c r="V90" s="97">
        <v>3</v>
      </c>
      <c r="W90" s="97" t="s">
        <v>1</v>
      </c>
      <c r="X90" s="97" t="s">
        <v>5</v>
      </c>
      <c r="Y90" s="97" t="s">
        <v>5</v>
      </c>
      <c r="Z90" s="97" t="s">
        <v>0</v>
      </c>
      <c r="AA90" s="97" t="s">
        <v>1</v>
      </c>
      <c r="AB90" s="98" t="s">
        <v>5</v>
      </c>
      <c r="AC90" s="98" t="str">
        <f t="shared" si="2"/>
        <v>13N..YN.</v>
      </c>
      <c r="AD90" s="46" t="s">
        <v>53</v>
      </c>
      <c r="AE90" s="44"/>
      <c r="AF90" s="46"/>
      <c r="AG90" s="26"/>
      <c r="AH90" s="26"/>
    </row>
    <row r="91" spans="21:34" ht="75">
      <c r="U91" s="99">
        <v>1</v>
      </c>
      <c r="V91" s="99">
        <v>3</v>
      </c>
      <c r="W91" s="99" t="s">
        <v>1</v>
      </c>
      <c r="X91" s="99" t="s">
        <v>5</v>
      </c>
      <c r="Y91" s="99" t="s">
        <v>5</v>
      </c>
      <c r="Z91" s="99" t="s">
        <v>0</v>
      </c>
      <c r="AA91" s="99" t="s">
        <v>0</v>
      </c>
      <c r="AB91" s="100" t="s">
        <v>0</v>
      </c>
      <c r="AC91" s="98" t="str">
        <f t="shared" si="2"/>
        <v>13N..YYY</v>
      </c>
      <c r="AD91" s="101" t="s">
        <v>67</v>
      </c>
      <c r="AE91" s="102" t="s">
        <v>42</v>
      </c>
      <c r="AF91" s="101"/>
      <c r="AG91" s="26"/>
      <c r="AH91" s="26"/>
    </row>
    <row r="92" spans="21:34" ht="45">
      <c r="U92" s="97">
        <v>1</v>
      </c>
      <c r="V92" s="97">
        <v>3</v>
      </c>
      <c r="W92" s="97" t="s">
        <v>1</v>
      </c>
      <c r="X92" s="97" t="s">
        <v>5</v>
      </c>
      <c r="Y92" s="97" t="s">
        <v>5</v>
      </c>
      <c r="Z92" s="97" t="s">
        <v>0</v>
      </c>
      <c r="AA92" s="97" t="s">
        <v>0</v>
      </c>
      <c r="AB92" s="98" t="s">
        <v>1</v>
      </c>
      <c r="AC92" s="98" t="str">
        <f t="shared" si="2"/>
        <v>13N..YYN</v>
      </c>
      <c r="AD92" s="51" t="s">
        <v>54</v>
      </c>
      <c r="AE92" s="44"/>
      <c r="AF92" s="51"/>
      <c r="AG92" s="26"/>
      <c r="AH92" s="26"/>
    </row>
    <row r="93" spans="31:34" ht="19.5" customHeight="1">
      <c r="AE93" s="9"/>
      <c r="AG93" s="47"/>
      <c r="AH93" s="9"/>
    </row>
    <row r="94" spans="31:34" ht="19.5" customHeight="1">
      <c r="AE94" s="9"/>
      <c r="AG94" s="47"/>
      <c r="AH94" s="9"/>
    </row>
    <row r="95" spans="31:34" ht="19.5" customHeight="1">
      <c r="AE95" s="9"/>
      <c r="AG95" s="47"/>
      <c r="AH95" s="9"/>
    </row>
    <row r="96" spans="31:34" ht="19.5" customHeight="1">
      <c r="AE96" s="9"/>
      <c r="AG96" s="47"/>
      <c r="AH96" s="9"/>
    </row>
    <row r="97" spans="31:34" ht="19.5" customHeight="1">
      <c r="AE97" s="9"/>
      <c r="AG97" s="47"/>
      <c r="AH97" s="9"/>
    </row>
    <row r="98" spans="31:34" ht="19.5" customHeight="1">
      <c r="AE98" s="9"/>
      <c r="AG98" s="47"/>
      <c r="AH98" s="9"/>
    </row>
    <row r="99" spans="31:34" ht="19.5" customHeight="1">
      <c r="AE99" s="9"/>
      <c r="AG99" s="47"/>
      <c r="AH99" s="9"/>
    </row>
    <row r="100" spans="31:34" ht="19.5" customHeight="1">
      <c r="AE100" s="9"/>
      <c r="AG100" s="47"/>
      <c r="AH100" s="9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 password="CAC9" sheet="1"/>
  <mergeCells count="5">
    <mergeCell ref="B2:S2"/>
    <mergeCell ref="B4:S4"/>
    <mergeCell ref="B6:S6"/>
    <mergeCell ref="B55:S55"/>
    <mergeCell ref="D56:Q59"/>
  </mergeCells>
  <conditionalFormatting sqref="C10:D10 C12:D12 C16 C19:D19">
    <cfRule type="expression" priority="66" dxfId="25" stopIfTrue="1">
      <formula>$N$8=1</formula>
    </cfRule>
  </conditionalFormatting>
  <conditionalFormatting sqref="K10 K12 K16 K19">
    <cfRule type="expression" priority="63" dxfId="26" stopIfTrue="1">
      <formula>$N$8=1</formula>
    </cfRule>
  </conditionalFormatting>
  <conditionalFormatting sqref="Q10:R10 Q12:R12 R16 R19">
    <cfRule type="expression" priority="62" dxfId="27" stopIfTrue="1">
      <formula>$N$8=1</formula>
    </cfRule>
  </conditionalFormatting>
  <conditionalFormatting sqref="D29">
    <cfRule type="expression" priority="55" dxfId="25" stopIfTrue="1">
      <formula>$N$27="N"</formula>
    </cfRule>
  </conditionalFormatting>
  <conditionalFormatting sqref="K29">
    <cfRule type="expression" priority="54" dxfId="26" stopIfTrue="1">
      <formula>$N$27="N"</formula>
    </cfRule>
  </conditionalFormatting>
  <conditionalFormatting sqref="R29">
    <cfRule type="expression" priority="49" dxfId="27" stopIfTrue="1">
      <formula>$N$27="N"</formula>
    </cfRule>
  </conditionalFormatting>
  <conditionalFormatting sqref="C25:D28">
    <cfRule type="expression" priority="58" dxfId="25" stopIfTrue="1">
      <formula>$O$22="Y"</formula>
    </cfRule>
  </conditionalFormatting>
  <conditionalFormatting sqref="K27">
    <cfRule type="expression" priority="57" dxfId="26" stopIfTrue="1">
      <formula>$O$22="Y"</formula>
    </cfRule>
  </conditionalFormatting>
  <conditionalFormatting sqref="R27">
    <cfRule type="expression" priority="56" dxfId="27" stopIfTrue="1">
      <formula>$O$22="Y"</formula>
    </cfRule>
  </conditionalFormatting>
  <conditionalFormatting sqref="K35">
    <cfRule type="expression" priority="47" dxfId="26" stopIfTrue="1">
      <formula>$O$23="Y"</formula>
    </cfRule>
  </conditionalFormatting>
  <conditionalFormatting sqref="R35">
    <cfRule type="expression" priority="46" dxfId="27" stopIfTrue="1">
      <formula>$O$23="Y"</formula>
    </cfRule>
  </conditionalFormatting>
  <conditionalFormatting sqref="D37">
    <cfRule type="expression" priority="45" dxfId="25" stopIfTrue="1">
      <formula>$N$35="Y"</formula>
    </cfRule>
  </conditionalFormatting>
  <conditionalFormatting sqref="K37">
    <cfRule type="expression" priority="44" dxfId="26" stopIfTrue="1">
      <formula>$N$35="Y"</formula>
    </cfRule>
  </conditionalFormatting>
  <conditionalFormatting sqref="K46">
    <cfRule type="expression" priority="39" dxfId="26" stopIfTrue="1">
      <formula>$N$37="Y"</formula>
    </cfRule>
  </conditionalFormatting>
  <conditionalFormatting sqref="R46">
    <cfRule type="expression" priority="38" dxfId="27" stopIfTrue="1">
      <formula>$N$37="Y"</formula>
    </cfRule>
  </conditionalFormatting>
  <conditionalFormatting sqref="R48">
    <cfRule type="expression" priority="18" dxfId="27" stopIfTrue="1">
      <formula>$N$46="N"</formula>
    </cfRule>
  </conditionalFormatting>
  <conditionalFormatting sqref="D48">
    <cfRule type="expression" priority="37" dxfId="25" stopIfTrue="1">
      <formula>$N$46="N"</formula>
    </cfRule>
  </conditionalFormatting>
  <conditionalFormatting sqref="K48">
    <cfRule type="expression" priority="21" dxfId="26" stopIfTrue="1">
      <formula>$N$46="N"</formula>
    </cfRule>
  </conditionalFormatting>
  <conditionalFormatting sqref="D16">
    <cfRule type="expression" priority="64" dxfId="28" stopIfTrue="1">
      <formula>$N$8=1</formula>
    </cfRule>
  </conditionalFormatting>
  <conditionalFormatting sqref="C33:D33 D35">
    <cfRule type="expression" priority="48" dxfId="25" stopIfTrue="1">
      <formula>$O$23="Y"</formula>
    </cfRule>
  </conditionalFormatting>
  <conditionalFormatting sqref="D46:D47">
    <cfRule type="expression" priority="40" dxfId="25" stopIfTrue="1">
      <formula>$N$37="Y"</formula>
    </cfRule>
  </conditionalFormatting>
  <conditionalFormatting sqref="R37">
    <cfRule type="expression" priority="43" dxfId="27" stopIfTrue="1">
      <formula>$N$35="Y"</formula>
    </cfRule>
  </conditionalFormatting>
  <conditionalFormatting sqref="D61">
    <cfRule type="expression" priority="319" dxfId="28" stopIfTrue="1">
      <formula>$N$53=#REF!</formula>
    </cfRule>
    <cfRule type="expression" priority="320" dxfId="28" stopIfTrue="1">
      <formula>$N$53=#REF!</formula>
    </cfRule>
    <cfRule type="expression" priority="321" dxfId="28" stopIfTrue="1">
      <formula>$N$53=#REF!</formula>
    </cfRule>
    <cfRule type="expression" priority="322" dxfId="28" stopIfTrue="1">
      <formula>$N$53=#REF!</formula>
    </cfRule>
    <cfRule type="expression" priority="323" dxfId="28" stopIfTrue="1">
      <formula>$N$53=#REF!</formula>
    </cfRule>
    <cfRule type="expression" priority="324" dxfId="28" stopIfTrue="1">
      <formula>$N$53=$AC$91</formula>
    </cfRule>
    <cfRule type="expression" priority="325" dxfId="28" stopIfTrue="1">
      <formula>$N$53=$AC$87</formula>
    </cfRule>
    <cfRule type="expression" priority="326" dxfId="28" stopIfTrue="1">
      <formula>$N$53=$AC$82</formula>
    </cfRule>
    <cfRule type="expression" priority="327" dxfId="28" stopIfTrue="1">
      <formula>$N$53=$AC$78</formula>
    </cfRule>
    <cfRule type="expression" priority="328" dxfId="28" stopIfTrue="1">
      <formula>$N$53=$AC$73</formula>
    </cfRule>
    <cfRule type="expression" priority="330" dxfId="28" stopIfTrue="1">
      <formula>$N$53=$AC$69</formula>
    </cfRule>
  </conditionalFormatting>
  <dataValidations count="13">
    <dataValidation type="date" operator="greaterThan" allowBlank="1" showInputMessage="1" showErrorMessage="1" error="Date of Singapore Citizenship must be after date of birth of child." sqref="K50">
      <formula1>K12</formula1>
    </dataValidation>
    <dataValidation type="date" operator="greaterThan" allowBlank="1" showInputMessage="1" showErrorMessage="1" error="Date of Singapore citizenship must be after date of birth of child" sqref="K31">
      <formula1>K12</formula1>
    </dataValidation>
    <dataValidation type="list" operator="greaterThan" allowBlank="1" showInputMessage="1" showErrorMessage="1" error="Date of adoption must be after date of birth of child" sqref="K37">
      <formula1>$AA$8:$AA$9</formula1>
    </dataValidation>
    <dataValidation type="list" allowBlank="1" showInputMessage="1" showErrorMessage="1" sqref="K48">
      <formula1>$AC$8:$AC$9</formula1>
    </dataValidation>
    <dataValidation type="list" allowBlank="1" showInputMessage="1" showErrorMessage="1" sqref="K29">
      <formula1>$Y$8:$Y$9</formula1>
    </dataValidation>
    <dataValidation type="list" allowBlank="1" showInputMessage="1" showErrorMessage="1" sqref="K27">
      <formula1>$X$8:$X$9</formula1>
    </dataValidation>
    <dataValidation type="list" allowBlank="1" showInputMessage="1" showErrorMessage="1" sqref="K46">
      <formula1>$AB$8:$AB$9</formula1>
    </dataValidation>
    <dataValidation type="list" allowBlank="1" showInputMessage="1" showErrorMessage="1" sqref="K8">
      <formula1>$U$8:$U$11</formula1>
    </dataValidation>
    <dataValidation type="list" allowBlank="1" showInputMessage="1" showErrorMessage="1" sqref="K16">
      <formula1>$V$8:$V$10</formula1>
    </dataValidation>
    <dataValidation type="list" allowBlank="1" showInputMessage="1" showErrorMessage="1" sqref="K19">
      <formula1>$W$8:$W$9</formula1>
    </dataValidation>
    <dataValidation type="date" operator="greaterThan" allowBlank="1" showInputMessage="1" showErrorMessage="1" error="Please enter a valid date" sqref="K12">
      <formula1>1</formula1>
    </dataValidation>
    <dataValidation type="list" allowBlank="1" showInputMessage="1" showErrorMessage="1" sqref="K35">
      <formula1>$Z$8:$Z$9</formula1>
    </dataValidation>
    <dataValidation type="date" operator="greaterThan" allowBlank="1" showInputMessage="1" showErrorMessage="1" error="Please enter a valid date" sqref="K10">
      <formula1>1</formula1>
    </dataValidation>
  </dataValidations>
  <hyperlinks>
    <hyperlink ref="D16" r:id="rId1" display="Order of birth of your child"/>
    <hyperlink ref="D61" r:id="rId2" display="Click here to find out how to claim PTR"/>
  </hyperlink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IRASUSER</dc:creator>
  <cp:keywords/>
  <dc:description/>
  <cp:lastModifiedBy>Leung Tsz Ching</cp:lastModifiedBy>
  <cp:lastPrinted>2012-02-20T06:08:06Z</cp:lastPrinted>
  <dcterms:created xsi:type="dcterms:W3CDTF">2010-12-02T08:33:31Z</dcterms:created>
  <dcterms:modified xsi:type="dcterms:W3CDTF">2014-11-18T09:45:57Z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